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455" windowHeight="98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133" i="1"/>
  <c r="J121"/>
  <c r="J109"/>
  <c r="AD97"/>
  <c r="J97"/>
  <c r="E97"/>
  <c r="AD85"/>
  <c r="J85"/>
  <c r="E85"/>
  <c r="AD73"/>
  <c r="J73"/>
  <c r="E73"/>
  <c r="AI61"/>
  <c r="AD61"/>
  <c r="J61"/>
  <c r="E61"/>
  <c r="AI49"/>
  <c r="AD49"/>
  <c r="Y49"/>
  <c r="J49"/>
  <c r="E49"/>
  <c r="AI37"/>
  <c r="AD37"/>
  <c r="Y37"/>
  <c r="T37"/>
  <c r="O37"/>
  <c r="J37"/>
  <c r="E37"/>
  <c r="AI25"/>
  <c r="AD25"/>
  <c r="Y25"/>
  <c r="T25"/>
  <c r="O25"/>
  <c r="J25"/>
  <c r="E25"/>
  <c r="AI21"/>
  <c r="AD21"/>
  <c r="Y21"/>
  <c r="T21"/>
  <c r="O21"/>
  <c r="J21"/>
  <c r="E21"/>
  <c r="AI20"/>
  <c r="AD20"/>
  <c r="Y20"/>
  <c r="T20"/>
  <c r="O20"/>
  <c r="J20"/>
  <c r="E20"/>
  <c r="T15"/>
  <c r="AE14"/>
  <c r="T14"/>
  <c r="F14"/>
  <c r="T9"/>
  <c r="T8"/>
</calcChain>
</file>

<file path=xl/sharedStrings.xml><?xml version="1.0" encoding="utf-8"?>
<sst xmlns="http://schemas.openxmlformats.org/spreadsheetml/2006/main" count="476" uniqueCount="155">
  <si>
    <t xml:space="preserve">PEMETAAAN KONDISI AKTUAL  DAN  TINGKAT MATURITAS SPBE </t>
  </si>
  <si>
    <t>IMPLEMENTASI E-GOVERNMENT / PENYELENGGARAAN SISTEM PEMERINTAHAN BERBASIS ELEKTRONIK (SPBE)</t>
  </si>
  <si>
    <t>PEMERINTAH PROVINSI SUMATERA BARAT</t>
  </si>
  <si>
    <t>SPBE</t>
  </si>
  <si>
    <t>MENINGKATNYA IMPLEMENTASI E-GOVERNMENT (SPBE)</t>
  </si>
  <si>
    <t>IK : Indeks E-Covernment (SPBE)</t>
  </si>
  <si>
    <t>Indeks  :</t>
  </si>
  <si>
    <t>DOMAIN</t>
  </si>
  <si>
    <t>Meningkatnya                                                                                                          Kebijakan Internal SPBE</t>
  </si>
  <si>
    <t>Meningkatnya                                                                                                                         Tata Kelola SPBE</t>
  </si>
  <si>
    <t>Meningkatnya                                                                                                              Layanan SPBE</t>
  </si>
  <si>
    <t>IK : Indeks KI-SPBE</t>
  </si>
  <si>
    <t>IK : Indeks TK-SPBE</t>
  </si>
  <si>
    <t>Indekss :</t>
  </si>
  <si>
    <t>Bobot</t>
  </si>
  <si>
    <t>Indeks :</t>
  </si>
  <si>
    <t>(Cukup)</t>
  </si>
  <si>
    <t>(Baik)</t>
  </si>
  <si>
    <t>ASPEK</t>
  </si>
  <si>
    <t>Meningkatnya                                                                                                               Kebijakan Internal Tata Kelola SPBE</t>
  </si>
  <si>
    <t>Meningkatnya                                                                                                                        Kebijakan Internal Layanan SPBE</t>
  </si>
  <si>
    <t>Meningkatnya                                                                                                                                  Tata Kelola Kelembagaan  SPBE</t>
  </si>
  <si>
    <t>Meningkatnya                                                                                                                              Tata Kelola Strategi dan Perencanaan  SPBE</t>
  </si>
  <si>
    <t>Meningkatnya                                                                                                                                  Tata Kelola Teknologi Informasi dan Komunikasi SPBE</t>
  </si>
  <si>
    <t>Meningkatnya                                                                                                                        Layanan Adm Pemerintahan Berbasis Elektronik</t>
  </si>
  <si>
    <t>Meningkatnya                                                                                                       Layanan Publik Berbasis Elektronik</t>
  </si>
  <si>
    <t xml:space="preserve">            IK : Indeks KI TK-SPBE</t>
  </si>
  <si>
    <t xml:space="preserve">             IK : Indeks KI L-SPBE</t>
  </si>
  <si>
    <t xml:space="preserve">             IK : Indeks TK K-SPBE</t>
  </si>
  <si>
    <t xml:space="preserve">         IK : Indeks TK SP-SPBE</t>
  </si>
  <si>
    <t xml:space="preserve">               IK : Indeks TK TIK-SPBE</t>
  </si>
  <si>
    <t xml:space="preserve">              IK : Indeks LAPBE</t>
  </si>
  <si>
    <t xml:space="preserve">            IK : Indeks LPBE</t>
  </si>
  <si>
    <t>iNDIKATOR</t>
  </si>
  <si>
    <t xml:space="preserve">Meningkatnya Kebijakan Internal Tim Pengarah SPBE                                            Instansi Pemerintah (Indeks : </t>
  </si>
  <si>
    <t>Meningkatnya Kebijakan Internal                                                   Layanan Naskah Dinas</t>
  </si>
  <si>
    <t>Meningkatnya Tata Kelola Tim Pengarah SPBE                                                         Instansi Pemerintah</t>
  </si>
  <si>
    <t>Meningkatnya  Tata Kelola Rencana Induk SPBE                                                       Instansi Pemerintah</t>
  </si>
  <si>
    <t>Meningkatnya Tata Kelola Pengoperasian Pusat Data                                         (Data Centre)</t>
  </si>
  <si>
    <t>Meningkatnya Layanan Naskah Dinas</t>
  </si>
  <si>
    <t>Meningkatnya Layanan Pengaduan Publik</t>
  </si>
  <si>
    <t>Nilai IIndikator :</t>
  </si>
  <si>
    <t>Dok. Kebijakan : SK TIM, Uraian Tugas, Juklak/Juknis, dll</t>
  </si>
  <si>
    <t>Dok. Kebijakan : Pergub Tata Naskah Dinas Elektronik (E-Office)</t>
  </si>
  <si>
    <t>Proses Tata Kelola  Tim SPBE</t>
  </si>
  <si>
    <t>Proses Tata Kelola  Rencana Induk SPBE</t>
  </si>
  <si>
    <t>Proses Tata Kelola Pengiperasian Pusat Data (Data Centre)</t>
  </si>
  <si>
    <t>Layanan Naskah Dinas</t>
  </si>
  <si>
    <t>Tingkat Maturitas</t>
  </si>
  <si>
    <t>Level</t>
  </si>
  <si>
    <t>Keb. Internal Belum Tersedia / Masih Konsep</t>
  </si>
  <si>
    <t>Proses Tata Kelola Dilaksanakan Sewaktu-waktu,                                                                        Tidak Terorganisasi dengan Baik, Tanpa Pemantauan,                                                    dan Hasil Tidak Terprediksi</t>
  </si>
  <si>
    <t>Proses Tata Kelola Dilaksanakan Sewaktu-waktu,                                                                                                                 Tidak Terorganisasi dengan Baik, Tanpa Pemantauan,                                                    dan Hasil Tidak Terprediksi</t>
  </si>
  <si>
    <t>Proses Tata Kelola Dilaksanakan Sewaktu-waktu,                                                                                    Tidak Terorganisasi dengan Baik, Tanpa Pemantauan,                                                    dan Hasil Tidak Terprediksi</t>
  </si>
  <si>
    <t>Layanan SPBE diberikana dalam Bentuk Innformasi                                 Satu Arah</t>
  </si>
  <si>
    <t xml:space="preserve">Keb. Internal Sudah Dilegalisasi Namun Pengaturannya Bersifat Parsial/Sektoral </t>
  </si>
  <si>
    <t xml:space="preserve">Proses Tata Kelola Dilaksanakan dengan Dasar-Dasar Manajemen yang telah Didefinisikan dan Disokumentasikan, Dilaknanakan Berdasarkan Standar Masing-masing Unit Organisasi </t>
  </si>
  <si>
    <t>Layanan SPBE diberikana dalam Bentuk Interaksi                                  Dua Arah</t>
  </si>
  <si>
    <t>Keb. Internal Sudah Mengatur Standar Proses Tata Kelola Semua Unit Organisasi Terkait, Tetapi Belum Mengatur Keselarasan/Integrasi Antar Proses Tata Kelola</t>
  </si>
  <si>
    <t>Proses Tata Kelola Dilaksanakan Sepenuhnya dengan Standarisasi oleh Semua Unit Organisasi Terkait</t>
  </si>
  <si>
    <t>Layanan SPBE diberikana melalui Pertukaran                                       Informasi dan Layanan</t>
  </si>
  <si>
    <t>Keb. Internal Sudah Mengatur Integrasi dan Mekanisme Pengukuran KInerja Antar Proses Tata Keloa</t>
  </si>
  <si>
    <t>Proses Tata Kelola Dilaksanakan Terintegrasi  dengan Proses Tata Kelola Lain dan Terukur Kinerjanya Secara Kuantitatif</t>
  </si>
  <si>
    <t>Layanan SPBE diberikana melalui Integrasi dengan Layanan SPBE Lain</t>
  </si>
  <si>
    <t>Keb. Internal Sudah Mengatur IMekanisme Evaluasi Berkelanjutan dan Manajamen Perubahan</t>
  </si>
  <si>
    <t>Proses Tata Kelola Dilaksanakan dengan Peningkatan Kualitas Secara Berkesinambungan</t>
  </si>
  <si>
    <t>Layanan SPBE dapat Beradaptasi Terhadap Perubahan Kebutuhan di Lingkungan Internal dan Eksternal</t>
  </si>
  <si>
    <t>PJ : Tim SPBE (Sekda &amp; Seluruh OPD Terkait)</t>
  </si>
  <si>
    <t>PJ : Tim SPBE  (OPD : Biro Organisasi; Diskominfo)</t>
  </si>
  <si>
    <t>PJ : Tim SPBE  (OPD :  Diskominfo;  Bappeda; Balitbang; Bakeuda)</t>
  </si>
  <si>
    <t>PJ : Tim SPBE  (OPD :  Diskominfo)</t>
  </si>
  <si>
    <t>PJ : Tim SPBE  (OPD :  Biro Organisasi ; Diskominfo)</t>
  </si>
  <si>
    <t>PJ : Tim SPBE  (OPD :   Diskominfo; Biro Organisasi)</t>
  </si>
  <si>
    <t>Meningkatnya Kebijakan Internal                                                                                       Inovasi Proses Bisnis Terintegrasi</t>
  </si>
  <si>
    <t>Meningkatnya Kebijakan Internal                                                                            Layanan Manajemen Kepegawaian</t>
  </si>
  <si>
    <t>Meningkatnya Tata Kelola                                                                                                   Inovasi Proses Bisnis Terintegrasi</t>
  </si>
  <si>
    <t>Meningkatnya Tata Kelola                                                                                   Anggaran dan Belanja TIK</t>
  </si>
  <si>
    <t>Meningkatnya Tata Kelola                                                                                    Integrasi Sistem Aplikasi</t>
  </si>
  <si>
    <t>Meningkatnya Layanan                                                                     Manajemen Kepegawaian</t>
  </si>
  <si>
    <t>Meningkatnya Layanan                                                                          Dokumentasi dan Informasi Hukum</t>
  </si>
  <si>
    <t>Dok. Kebijakan : Pedoman Inovasi Proses Bisnis Terintegrasi</t>
  </si>
  <si>
    <t>Dok. Kebijakan : Pergub Layanan Kepegawaian Berbasis Elektronik</t>
  </si>
  <si>
    <t>Proses Tata Kelola  Inovasi Proses Bisnis Terinmtegrasi</t>
  </si>
  <si>
    <t>Proses Tata Kelola  Anggaran dan Belanja TIK</t>
  </si>
  <si>
    <t>Proses Tata Kelola Integrasi Sistem Aplikasi</t>
  </si>
  <si>
    <t>Layanan Manajemen Kepegawaian Berbasis Elektronik</t>
  </si>
  <si>
    <t>Layanan Dok.i dan Informasi Hukum Berbasis Elektronik</t>
  </si>
  <si>
    <t>Proses Tata Kelola Dilaksanakan Sewaktu-waktu,                                                                     Tidak Terorganisasi dengan Baik, Tanpa Pemantauan,                                                    dan Hasil Tidak Terprediksi</t>
  </si>
  <si>
    <t>Proses Tata Kelola Dilaksanakan Sewaktu-waktu,                                                                           Tidak Terorganisasi dengan Baik, Tanpa Pemantauan,                                                    dan Hasil Tidak Terprediksi</t>
  </si>
  <si>
    <t>Proses Tata Kelola Dilaksanakan Sewaktu-waktu,                                                                         Tidak Terorganisasi dengan Baik, Tanpa Pemantauan,                                                    dan Hasil Tidak Terprediksi</t>
  </si>
  <si>
    <t>PJ : Tim SPBE  (OPD : Balitbangi; Diskominfo)</t>
  </si>
  <si>
    <t>PJ : Tim SPBE  (OPD : BKDi; Diskominfo)</t>
  </si>
  <si>
    <t>PJ : Tim SPBE (Balitbang, Diskominfo &amp; OPD Terkait)</t>
  </si>
  <si>
    <t>PJ : Tim SPBE  (OPD :  TAPD, Bappeda, Bakeuda, Diskominfo)</t>
  </si>
  <si>
    <t>PJ : Tim SPBE  (OPD :  BKD ; Diskominfo)</t>
  </si>
  <si>
    <t>Meningkatnya Kebijakan Internal Rencana Induk SPBE  Instansi Pemerintah</t>
  </si>
  <si>
    <t>Meningkatnya Kebijakan Internal                                                      Layanan  Manajemen Perencanaan dan Penganggaran</t>
  </si>
  <si>
    <t>Meningkatnya Tata Kelola                                                                            Penggunaan Aplikasi Umum Berbagi Pakai</t>
  </si>
  <si>
    <t>Meningkatnya Layanan                                                                   Manajemen Perencanaan</t>
  </si>
  <si>
    <t>Meningkatnya  Layanan                                                                      Whistle Blowing System</t>
  </si>
  <si>
    <t>Dok. Kebijakan : Pergub Rencana Induk SPBE (Mmaster Plan), dll</t>
  </si>
  <si>
    <t>Dok. Kebijakan : Pergub Layanan Manajemen Perencanaan dan Penganggaran Berbasis Elektronik</t>
  </si>
  <si>
    <t>Proses Tata Kelola Penggunaan APlikasi Umum Berbagi Pakai</t>
  </si>
  <si>
    <t>Layanan Manajemen Perencanaan Secara Elektronik</t>
  </si>
  <si>
    <t>Layanan Whistle Blowing Sistem Berbasis Elektronik</t>
  </si>
  <si>
    <t>Proses Tata Kelola Dilaksanakan Sewaktu-waktu,                                                                          Tidak Terorganisasi dengan Baik, Tanpa Pemantauan,                                                    dan Hasil Tidak Terprediksi</t>
  </si>
  <si>
    <t>PJ : Tim SPBE  (OPD : Diskominfo; Bappeda; Balitbang                                                       Bakeuda, dll)</t>
  </si>
  <si>
    <t>PJ : Tim SPBE  (OPD : Bappeda, Bakeuda &amp; Diskominfo)</t>
  </si>
  <si>
    <t>PJ : Tim SPBE  (OPD :  Bappeda ; Diskominfo)</t>
  </si>
  <si>
    <t>Meningkatnya Kebijakan Internal                                                                       Anggaran dan Belanja TIK</t>
  </si>
  <si>
    <t>Meningkatnya Kebijakan Internal                                                              Layanan  Manajemen Keuangan</t>
  </si>
  <si>
    <t>Meningkatnya Layanan                                                                           Manajemen Penganggaran</t>
  </si>
  <si>
    <t>Meningkatnya Layanan Publik                                                               Instansi Pemerintah</t>
  </si>
  <si>
    <t>Dok. Kebijakan : Dokumen Anggaran dan Belanja TIK</t>
  </si>
  <si>
    <t>Dok. Kebijakan : Pergub Layanan Manajemen Keuangan                                            Berbasis Elektronik</t>
  </si>
  <si>
    <t>Layanan Manajemen Penganggaran Secara Elektronik</t>
  </si>
  <si>
    <t>PJ : Tim SPBE (TAPD, Bappeda, Bakeuda &amp; Diskominfo)</t>
  </si>
  <si>
    <t>PJ : Tim SPBE  (OPD : Bakeuda; Diskominfo)</t>
  </si>
  <si>
    <t>Meningkatnya Kebijakan Internal                                               Pengoperasian Pusat Data</t>
  </si>
  <si>
    <t>Meningkatnya Kebijakan Internal Layanan                                                                           Manajemen Kinerja</t>
  </si>
  <si>
    <t>Meningkatnya  Layanan                                                           Manajemen Keuangan</t>
  </si>
  <si>
    <t>Dok. Kebijakan : Pedoman, Juklak/Juknis, dan SOP Pengoperasian Data Centre</t>
  </si>
  <si>
    <t>Dok. Kebijakan : Pergub Layanan Manajemen KInerja                                       Berbasis Elektronik</t>
  </si>
  <si>
    <t>Layanan Manajemen Keuangan Secara Elektronik</t>
  </si>
  <si>
    <t>PJ : Tim SPBE (OPD : Diskominfo)</t>
  </si>
  <si>
    <t>PJ : Tim SPBE  (OPD : Biro Organisasi; BKD; Diskominfo)</t>
  </si>
  <si>
    <t>PJ : Tim SPBE  (OPD :  Bakeuda ; Diskominfo)</t>
  </si>
  <si>
    <t>Meningkatnya Kebijakan Internal                                                             Integrasi Sistem Aplikasi</t>
  </si>
  <si>
    <t>Meningkatnya Kebijakan Internal                                                                 Layanan Pengadaan</t>
  </si>
  <si>
    <t>Meningkatnya Layanan                                                                      Manajemen Kinerja</t>
  </si>
  <si>
    <t>Dok. Kebijakan : Pergub Pedoman Integrasi Sistem Aplikasi</t>
  </si>
  <si>
    <t>Dok. Kebijakan : Pergub Layanan Pengadaan Secara Elektronik</t>
  </si>
  <si>
    <t>Layanan Manajemen Kinerja Secara Elektronik</t>
  </si>
  <si>
    <t>PJ : Tim SPBE  (OPD : Biro AP2BMD; Diskominfo)</t>
  </si>
  <si>
    <t>PJ : Tim SPBE  (OPD :  Biro Organisasi ; BKD; Diskominfo)</t>
  </si>
  <si>
    <t>Meningkatnya Kebijakan Internal                                                                           Penggunaan Aplikasi Umum Berbagi Pakai</t>
  </si>
  <si>
    <t>Meningkatnya Kebijakan Internal                                                                               Layanan Pengaduan Publik</t>
  </si>
  <si>
    <t>Meningkatnya Layanan Pengadaan</t>
  </si>
  <si>
    <t>Dok. Kebijakan : Pergub Penggunaan Aplikasi Umum                                        Berbagi Pakai</t>
  </si>
  <si>
    <t>Dok. Kebijakan : Pergub Layanan Pengaduan Publik                               Secara Elektronik</t>
  </si>
  <si>
    <t>Layanan Pengadaaan Secara Elektronik</t>
  </si>
  <si>
    <t>PJ : Tim SPBE  (OPD : Biro Organisasi; Inspektorat; Diskominfo)</t>
  </si>
  <si>
    <t>PJ : Tim SPBE  (OPD :  Biro AP2BMD ; Diskominfo)</t>
  </si>
  <si>
    <t>Meningkatnya Kebijakan Internal                                                                    Layanan Dokumentasi dan Informasi Hukum</t>
  </si>
  <si>
    <t>Dok. Kebijakan : Pergub Layanan Dokumentasi dan Informasi Hukum Berbesis Elektronik</t>
  </si>
  <si>
    <t>PJ : Tim SPBE  (OPD : Biro Hukum; Diskominfo)</t>
  </si>
  <si>
    <t>Meningkatnya Kebijakan Internal                                                               Layanan Whistle Blowing System</t>
  </si>
  <si>
    <t>Dok. Kebijakan : Pergub Layanan Whistle Blowing System                                                  Berbasis Elektronik</t>
  </si>
  <si>
    <t>PJ : Tim SPBE  (OPD : Inspektorat; Diskominfo)</t>
  </si>
  <si>
    <t>Meningkatnya Kebijakan Internal                                                                  Layanan Publik Instansi Pemerintah</t>
  </si>
  <si>
    <t>Dok. Kebijakan : Pergub Layanan Publik Instandi Pemerintah Secara Elektronik (Perizinan, PPID, Pendidikan, Kesehatan, Ketenagakerjaan, dll)</t>
  </si>
  <si>
    <t>PJ : Tim SPBE  (OPD : DPMPTSP, Diskominfo, Disdik, Dinkes, Disnakertrans; dll)</t>
  </si>
  <si>
    <t>KET    :</t>
  </si>
  <si>
    <t>:</t>
  </si>
  <si>
    <t>TINGKAT   MATURITAS  INDIKATOR (Berdasarkan Hasil Kuisiioner Penilaian SPBE ke Kemenpan Tahun 2018)</t>
  </si>
</sst>
</file>

<file path=xl/styles.xml><?xml version="1.0" encoding="utf-8"?>
<styleSheet xmlns="http://schemas.openxmlformats.org/spreadsheetml/2006/main">
  <numFmts count="1">
    <numFmt numFmtId="166" formatCode="0.00_ "/>
  </numFmts>
  <fonts count="9">
    <font>
      <sz val="11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6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/>
      <diagonal/>
    </border>
    <border>
      <left/>
      <right/>
      <top style="thick">
        <color rgb="FF0070C0"/>
      </top>
      <bottom/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5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9" fontId="6" fillId="4" borderId="6" xfId="0" applyNumberFormat="1" applyFont="1" applyFill="1" applyBorder="1" applyAlignment="1">
      <alignment vertical="center"/>
    </xf>
    <xf numFmtId="166" fontId="4" fillId="4" borderId="2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9" fontId="3" fillId="4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0" fontId="0" fillId="7" borderId="2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9" xfId="0" applyFill="1" applyBorder="1">
      <alignment vertical="center"/>
    </xf>
    <xf numFmtId="0" fontId="3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Border="1">
      <alignment vertical="center"/>
    </xf>
    <xf numFmtId="0" fontId="2" fillId="4" borderId="4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166" fontId="2" fillId="4" borderId="16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9" xfId="0" applyFont="1" applyBorder="1">
      <alignment vertical="center"/>
    </xf>
    <xf numFmtId="0" fontId="6" fillId="0" borderId="19" xfId="0" applyFont="1" applyBorder="1">
      <alignment vertical="center"/>
    </xf>
    <xf numFmtId="0" fontId="0" fillId="0" borderId="5" xfId="0" applyBorder="1">
      <alignment vertical="center"/>
    </xf>
    <xf numFmtId="0" fontId="8" fillId="0" borderId="0" xfId="0" applyFont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166" fontId="2" fillId="4" borderId="6" xfId="0" applyNumberFormat="1" applyFont="1" applyFill="1" applyBorder="1" applyAlignment="1">
      <alignment horizontal="center" vertical="center" wrapText="1"/>
    </xf>
    <xf numFmtId="9" fontId="2" fillId="4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textRotation="255"/>
    </xf>
    <xf numFmtId="0" fontId="4" fillId="6" borderId="14" xfId="0" applyFont="1" applyFill="1" applyBorder="1" applyAlignment="1">
      <alignment horizontal="center" vertical="center" textRotation="255"/>
    </xf>
    <xf numFmtId="0" fontId="4" fillId="6" borderId="7" xfId="0" applyFont="1" applyFill="1" applyBorder="1" applyAlignment="1">
      <alignment horizontal="center" vertical="center" textRotation="255"/>
    </xf>
    <xf numFmtId="0" fontId="4" fillId="4" borderId="5" xfId="0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right" vertical="center" wrapText="1"/>
    </xf>
    <xf numFmtId="166" fontId="3" fillId="4" borderId="5" xfId="0" applyNumberFormat="1" applyFont="1" applyFill="1" applyBorder="1" applyAlignment="1">
      <alignment horizontal="center" vertical="center" wrapText="1"/>
    </xf>
    <xf numFmtId="166" fontId="3" fillId="4" borderId="7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2" fillId="4" borderId="15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2" fillId="4" borderId="16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44"/>
  <sheetViews>
    <sheetView tabSelected="1" topLeftCell="C22" zoomScale="60" zoomScaleNormal="60" workbookViewId="0">
      <selection activeCell="C1" sqref="C1:AJ144"/>
    </sheetView>
  </sheetViews>
  <sheetFormatPr defaultColWidth="8.7109375" defaultRowHeight="15"/>
  <cols>
    <col min="1" max="1" width="14.5703125" customWidth="1"/>
    <col min="3" max="3" width="3.7109375" customWidth="1"/>
    <col min="4" max="4" width="26.140625" customWidth="1"/>
    <col min="5" max="5" width="22.85546875" customWidth="1"/>
    <col min="6" max="6" width="6.85546875" customWidth="1"/>
    <col min="7" max="7" width="4.85546875" customWidth="1"/>
    <col min="8" max="8" width="5.28515625" customWidth="1"/>
    <col min="9" max="9" width="24.85546875" customWidth="1"/>
    <col min="10" max="10" width="25.42578125" customWidth="1"/>
    <col min="11" max="11" width="7" customWidth="1"/>
    <col min="13" max="13" width="3.42578125" customWidth="1"/>
    <col min="14" max="14" width="30.7109375" customWidth="1"/>
    <col min="15" max="15" width="26.5703125" customWidth="1"/>
    <col min="16" max="16" width="6.140625" customWidth="1"/>
    <col min="17" max="17" width="4.5703125" customWidth="1"/>
    <col min="18" max="18" width="4.140625" customWidth="1"/>
    <col min="19" max="19" width="29.140625" customWidth="1"/>
    <col min="20" max="20" width="27.85546875" customWidth="1"/>
    <col min="21" max="21" width="6.140625" customWidth="1"/>
    <col min="22" max="22" width="4.140625" customWidth="1"/>
    <col min="23" max="23" width="6.7109375" customWidth="1"/>
    <col min="24" max="24" width="30.42578125" customWidth="1"/>
    <col min="25" max="25" width="28" customWidth="1"/>
    <col min="26" max="26" width="6.42578125" customWidth="1"/>
    <col min="28" max="28" width="6.5703125" customWidth="1"/>
    <col min="29" max="29" width="23.7109375" customWidth="1"/>
    <col min="30" max="30" width="23.140625" customWidth="1"/>
    <col min="31" max="31" width="6.5703125" customWidth="1"/>
    <col min="32" max="32" width="5.85546875" customWidth="1"/>
    <col min="33" max="33" width="7.140625" customWidth="1"/>
    <col min="34" max="34" width="23" customWidth="1"/>
    <col min="35" max="35" width="22.42578125" customWidth="1"/>
    <col min="36" max="36" width="6.5703125" customWidth="1"/>
  </cols>
  <sheetData>
    <row r="1" spans="1:35" ht="23.25"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</row>
    <row r="2" spans="1:35" ht="23.25">
      <c r="C2" s="51" t="s">
        <v>1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</row>
    <row r="3" spans="1:35" ht="23.25">
      <c r="C3" s="51" t="s">
        <v>2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</row>
    <row r="4" spans="1:35" ht="23.25"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</row>
    <row r="6" spans="1:35" ht="60.95" customHeight="1">
      <c r="A6" s="1" t="s">
        <v>3</v>
      </c>
      <c r="O6" s="52" t="s">
        <v>4</v>
      </c>
      <c r="P6" s="53"/>
      <c r="Q6" s="53"/>
      <c r="R6" s="53"/>
      <c r="S6" s="53"/>
      <c r="T6" s="53"/>
      <c r="U6" s="53"/>
      <c r="V6" s="53"/>
      <c r="W6" s="53"/>
      <c r="X6" s="53"/>
    </row>
    <row r="7" spans="1:35" ht="27" customHeight="1">
      <c r="O7" s="54" t="s">
        <v>5</v>
      </c>
      <c r="P7" s="55"/>
      <c r="Q7" s="55"/>
      <c r="R7" s="55"/>
      <c r="S7" s="55"/>
      <c r="T7" s="55"/>
      <c r="U7" s="55"/>
      <c r="V7" s="55"/>
      <c r="W7" s="55"/>
      <c r="X7" s="56"/>
    </row>
    <row r="8" spans="1:35" ht="27" customHeight="1">
      <c r="O8" s="101" t="s">
        <v>6</v>
      </c>
      <c r="P8" s="102"/>
      <c r="Q8" s="102"/>
      <c r="R8" s="102"/>
      <c r="S8" s="103"/>
      <c r="T8" s="5">
        <f>(F14*I15)+(T14*U15)+(AE14*AH15)</f>
        <v>2.64</v>
      </c>
      <c r="U8" s="39"/>
      <c r="V8" s="39"/>
      <c r="W8" s="39"/>
      <c r="X8" s="40"/>
    </row>
    <row r="9" spans="1:35" ht="27" customHeight="1">
      <c r="O9" s="104"/>
      <c r="P9" s="105"/>
      <c r="Q9" s="105"/>
      <c r="R9" s="105"/>
      <c r="S9" s="106"/>
      <c r="T9" s="6" t="str">
        <f>IF(T8&lt;1.8,"(Kurang)",IF(T8&lt;2.6,"(Cukup)",IF(T8&lt;3.5,"(Baik)",IF(T8&lt;4.2,"(Sangat Baik)","(Memuaskan)"))))</f>
        <v>(Baik)</v>
      </c>
      <c r="U9" s="41"/>
      <c r="V9" s="41"/>
      <c r="W9" s="41"/>
      <c r="X9" s="42"/>
    </row>
    <row r="10" spans="1:35">
      <c r="N10" s="8"/>
      <c r="S10" s="9"/>
      <c r="T10" s="8"/>
      <c r="U10" s="8"/>
      <c r="V10" s="8"/>
      <c r="Z10" s="8"/>
    </row>
    <row r="11" spans="1:35">
      <c r="H11" s="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36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36"/>
    </row>
    <row r="12" spans="1:35" ht="75.95" customHeight="1">
      <c r="A12" s="3" t="s">
        <v>7</v>
      </c>
      <c r="E12" s="57" t="s">
        <v>8</v>
      </c>
      <c r="F12" s="58"/>
      <c r="G12" s="58"/>
      <c r="H12" s="58"/>
      <c r="I12" s="59"/>
      <c r="M12" s="8"/>
      <c r="N12" s="8"/>
      <c r="Q12" s="57" t="s">
        <v>9</v>
      </c>
      <c r="R12" s="58"/>
      <c r="S12" s="58"/>
      <c r="T12" s="58"/>
      <c r="U12" s="58"/>
      <c r="V12" s="58"/>
      <c r="W12" s="59"/>
      <c r="Z12" s="8"/>
      <c r="AD12" s="57" t="s">
        <v>10</v>
      </c>
      <c r="AE12" s="58"/>
      <c r="AF12" s="58"/>
      <c r="AG12" s="58"/>
      <c r="AH12" s="59"/>
    </row>
    <row r="13" spans="1:35" ht="20.100000000000001" customHeight="1">
      <c r="A13" s="4"/>
      <c r="E13" s="54" t="s">
        <v>11</v>
      </c>
      <c r="F13" s="55"/>
      <c r="G13" s="55"/>
      <c r="H13" s="55"/>
      <c r="I13" s="56"/>
      <c r="M13" s="8"/>
      <c r="N13" s="8"/>
      <c r="Q13" s="54" t="s">
        <v>12</v>
      </c>
      <c r="R13" s="55"/>
      <c r="S13" s="55"/>
      <c r="T13" s="55"/>
      <c r="U13" s="55"/>
      <c r="V13" s="55"/>
      <c r="W13" s="56"/>
      <c r="Z13" s="8"/>
      <c r="AD13" s="54" t="s">
        <v>11</v>
      </c>
      <c r="AE13" s="55"/>
      <c r="AF13" s="55"/>
      <c r="AG13" s="55"/>
      <c r="AH13" s="56"/>
    </row>
    <row r="14" spans="1:35" ht="21" customHeight="1">
      <c r="E14" s="97" t="s">
        <v>13</v>
      </c>
      <c r="F14" s="60">
        <f>(((E20*F21)+(J20*K21))/I15)</f>
        <v>2.6470588235294099</v>
      </c>
      <c r="G14" s="60"/>
      <c r="H14" s="61"/>
      <c r="I14" s="34" t="s">
        <v>14</v>
      </c>
      <c r="M14" s="8"/>
      <c r="N14" s="8"/>
      <c r="Q14" s="101" t="s">
        <v>15</v>
      </c>
      <c r="R14" s="102"/>
      <c r="S14" s="103"/>
      <c r="T14" s="43">
        <f>(((O20*P21)+(T20*U21)+(Y20*Z21))/U15)</f>
        <v>2.28571428571429</v>
      </c>
      <c r="U14" s="54" t="s">
        <v>14</v>
      </c>
      <c r="V14" s="55"/>
      <c r="W14" s="56"/>
      <c r="Z14" s="8"/>
      <c r="AD14" s="97" t="s">
        <v>15</v>
      </c>
      <c r="AE14" s="60">
        <f>(((AD20*AE21)+(AI20*AJ21))/AH15)</f>
        <v>2.8181818181818201</v>
      </c>
      <c r="AF14" s="60"/>
      <c r="AG14" s="61"/>
      <c r="AH14" s="34" t="s">
        <v>14</v>
      </c>
    </row>
    <row r="15" spans="1:35" ht="21" customHeight="1">
      <c r="E15" s="98"/>
      <c r="F15" s="55" t="s">
        <v>16</v>
      </c>
      <c r="G15" s="55"/>
      <c r="H15" s="56"/>
      <c r="I15" s="35">
        <v>0.17</v>
      </c>
      <c r="M15" s="8"/>
      <c r="N15" s="8"/>
      <c r="Q15" s="104"/>
      <c r="R15" s="105"/>
      <c r="S15" s="106"/>
      <c r="T15" s="7" t="str">
        <f>IF(T14&lt;1.8,"(Kurang)",IF(T14&lt;2.6,"(Cukup)",IF(T14&lt;3.5,"(Baik)",IF(T14&lt;4.2,"(Sangat Baik)","(Memuaskan)"))))</f>
        <v>(Cukup)</v>
      </c>
      <c r="U15" s="62">
        <v>0.28000000000000003</v>
      </c>
      <c r="V15" s="55"/>
      <c r="W15" s="56"/>
      <c r="Z15" s="8"/>
      <c r="AD15" s="98"/>
      <c r="AE15" s="55" t="s">
        <v>17</v>
      </c>
      <c r="AF15" s="55"/>
      <c r="AG15" s="56"/>
      <c r="AH15" s="35">
        <v>0.55000000000000004</v>
      </c>
    </row>
    <row r="16" spans="1:35">
      <c r="E16" s="8"/>
      <c r="F16" s="8"/>
      <c r="G16" s="9"/>
      <c r="H16" s="10"/>
      <c r="I16" s="8"/>
      <c r="M16" s="8"/>
      <c r="N16" s="8"/>
      <c r="S16" s="9"/>
      <c r="T16" s="8"/>
      <c r="U16" s="8"/>
      <c r="V16" s="8"/>
      <c r="W16" s="8"/>
      <c r="X16" s="8"/>
      <c r="Z16" s="8"/>
      <c r="AD16" s="8"/>
      <c r="AE16" s="8"/>
      <c r="AF16" s="9"/>
      <c r="AG16" s="10"/>
      <c r="AH16" s="8"/>
    </row>
    <row r="17" spans="1:36">
      <c r="E17" s="2"/>
      <c r="F17" s="11"/>
      <c r="G17" s="11"/>
      <c r="H17" s="11"/>
      <c r="I17" s="36"/>
      <c r="M17" s="8"/>
      <c r="N17" s="8"/>
      <c r="O17" s="2"/>
      <c r="P17" s="11"/>
      <c r="Q17" s="11"/>
      <c r="R17" s="11"/>
      <c r="S17" s="11"/>
      <c r="T17" s="11"/>
      <c r="U17" s="11"/>
      <c r="V17" s="11"/>
      <c r="W17" s="11"/>
      <c r="X17" s="36"/>
      <c r="Z17" s="8"/>
      <c r="AD17" s="2"/>
      <c r="AE17" s="11"/>
      <c r="AF17" s="11"/>
      <c r="AG17" s="11"/>
      <c r="AH17" s="36"/>
    </row>
    <row r="18" spans="1:36" ht="75.95" customHeight="1">
      <c r="A18" s="12" t="s">
        <v>18</v>
      </c>
      <c r="D18" s="63" t="s">
        <v>19</v>
      </c>
      <c r="E18" s="64"/>
      <c r="F18" s="65"/>
      <c r="G18" s="13"/>
      <c r="H18" s="13"/>
      <c r="I18" s="66" t="s">
        <v>20</v>
      </c>
      <c r="J18" s="67"/>
      <c r="K18" s="68"/>
      <c r="L18" s="13"/>
      <c r="M18" s="13"/>
      <c r="N18" s="66" t="s">
        <v>21</v>
      </c>
      <c r="O18" s="67"/>
      <c r="P18" s="68"/>
      <c r="Q18" s="13"/>
      <c r="R18" s="13"/>
      <c r="S18" s="66" t="s">
        <v>22</v>
      </c>
      <c r="T18" s="67"/>
      <c r="U18" s="68"/>
      <c r="V18" s="44"/>
      <c r="W18" s="44"/>
      <c r="X18" s="66" t="s">
        <v>23</v>
      </c>
      <c r="Y18" s="67"/>
      <c r="Z18" s="68"/>
      <c r="AA18" s="13"/>
      <c r="AB18" s="13"/>
      <c r="AC18" s="66" t="s">
        <v>24</v>
      </c>
      <c r="AD18" s="67"/>
      <c r="AE18" s="68"/>
      <c r="AF18" s="44"/>
      <c r="AG18" s="44"/>
      <c r="AH18" s="66" t="s">
        <v>25</v>
      </c>
      <c r="AI18" s="67"/>
      <c r="AJ18" s="68"/>
    </row>
    <row r="19" spans="1:36" ht="23.1" customHeight="1">
      <c r="D19" s="69" t="s">
        <v>26</v>
      </c>
      <c r="E19" s="70"/>
      <c r="F19" s="14"/>
      <c r="G19" s="13"/>
      <c r="H19" s="13"/>
      <c r="I19" s="69" t="s">
        <v>27</v>
      </c>
      <c r="J19" s="70"/>
      <c r="K19" s="14"/>
      <c r="L19" s="13"/>
      <c r="M19" s="13"/>
      <c r="N19" s="69" t="s">
        <v>28</v>
      </c>
      <c r="O19" s="70"/>
      <c r="P19" s="14"/>
      <c r="Q19" s="45"/>
      <c r="R19" s="45"/>
      <c r="S19" s="69" t="s">
        <v>29</v>
      </c>
      <c r="T19" s="70"/>
      <c r="U19" s="14"/>
      <c r="V19" s="46"/>
      <c r="W19" s="46"/>
      <c r="X19" s="69" t="s">
        <v>30</v>
      </c>
      <c r="Y19" s="70"/>
      <c r="Z19" s="14"/>
      <c r="AA19" s="13"/>
      <c r="AB19" s="13"/>
      <c r="AC19" s="69" t="s">
        <v>31</v>
      </c>
      <c r="AD19" s="70"/>
      <c r="AE19" s="14"/>
      <c r="AF19" s="44"/>
      <c r="AG19" s="44"/>
      <c r="AH19" s="69" t="s">
        <v>32</v>
      </c>
      <c r="AI19" s="70"/>
      <c r="AJ19" s="14"/>
    </row>
    <row r="20" spans="1:36" ht="23.1" customHeight="1">
      <c r="D20" s="93" t="s">
        <v>15</v>
      </c>
      <c r="E20" s="15">
        <f>SUM(E25,E37,E49,E61,E73,E85,E97,)</f>
        <v>2.4285714285714302</v>
      </c>
      <c r="F20" s="16" t="s">
        <v>14</v>
      </c>
      <c r="G20" s="13"/>
      <c r="H20" s="13"/>
      <c r="I20" s="93" t="s">
        <v>15</v>
      </c>
      <c r="J20" s="15">
        <f>SUM(J25,J37,J49,J61,J73,J85,J97,J109,J121,J133)</f>
        <v>2.8</v>
      </c>
      <c r="K20" s="16" t="s">
        <v>14</v>
      </c>
      <c r="L20" s="13"/>
      <c r="M20" s="13"/>
      <c r="N20" s="93" t="s">
        <v>15</v>
      </c>
      <c r="O20" s="15">
        <f>SUM(O25,O37)</f>
        <v>2</v>
      </c>
      <c r="P20" s="16" t="s">
        <v>14</v>
      </c>
      <c r="Q20" s="13"/>
      <c r="R20" s="13"/>
      <c r="S20" s="93" t="s">
        <v>15</v>
      </c>
      <c r="T20" s="15">
        <f>SUM(T25,T37)</f>
        <v>3</v>
      </c>
      <c r="U20" s="16" t="s">
        <v>14</v>
      </c>
      <c r="V20" s="13"/>
      <c r="W20" s="13"/>
      <c r="X20" s="93" t="s">
        <v>15</v>
      </c>
      <c r="Y20" s="15">
        <f>SUM(Y25,Y37,Y49)</f>
        <v>2</v>
      </c>
      <c r="Z20" s="16" t="s">
        <v>14</v>
      </c>
      <c r="AA20" s="13"/>
      <c r="AB20" s="13"/>
      <c r="AC20" s="93" t="s">
        <v>15</v>
      </c>
      <c r="AD20" s="15">
        <f>SUM(AD25,AD37,AD49,AD61,AD73,AD85,AD97,)</f>
        <v>3</v>
      </c>
      <c r="AE20" s="16" t="s">
        <v>14</v>
      </c>
      <c r="AF20" s="13"/>
      <c r="AG20" s="13"/>
      <c r="AH20" s="93" t="s">
        <v>15</v>
      </c>
      <c r="AI20" s="15">
        <f>SUM(AI25,AI37,AI49,AI61)</f>
        <v>2.5</v>
      </c>
      <c r="AJ20" s="16" t="s">
        <v>14</v>
      </c>
    </row>
    <row r="21" spans="1:36" ht="21" customHeight="1">
      <c r="C21" s="8"/>
      <c r="D21" s="94"/>
      <c r="E21" s="17" t="str">
        <f>IF(E20&lt;1.8,"(Kurang)",IF(E20&lt;2.6,"(Cukup)",IF(E20&lt;3.5,"(Baik)",IF(E20&lt;4.2,"(Sangat Baik)","(Memuaskan)"))))</f>
        <v>(Cukup)</v>
      </c>
      <c r="F21" s="18">
        <v>7.0000000000000007E-2</v>
      </c>
      <c r="G21" s="13"/>
      <c r="H21" s="19"/>
      <c r="I21" s="94"/>
      <c r="J21" s="17" t="str">
        <f>IF(J20&lt;1.8,"(Kurang)",IF(J20&lt;2.6,"(Cukup)",IF(J20&lt;3.5,"(Baik)",IF(J20&lt;4.2,"(Sangat Baik)","(Memuaskan)"))))</f>
        <v>(Baik)</v>
      </c>
      <c r="K21" s="18">
        <v>0.1</v>
      </c>
      <c r="L21" s="13"/>
      <c r="M21" s="19"/>
      <c r="N21" s="94"/>
      <c r="O21" s="17" t="str">
        <f>IF(O20&lt;1.8,"(Kurang)",IF(O20&lt;2.6,"(Cukup)",IF(O20&lt;3.5,"(Baik)",IF(O20&lt;4.2,"(Sangat Baik)","(Memuaskan)"))))</f>
        <v>(Cukup)</v>
      </c>
      <c r="P21" s="18">
        <v>0.08</v>
      </c>
      <c r="Q21" s="13"/>
      <c r="R21" s="13"/>
      <c r="S21" s="94"/>
      <c r="T21" s="17" t="str">
        <f>IF(T20&lt;1.8,"(Kurang)",IF(T20&lt;2.6,"(Cukup)",IF(T20&lt;3.5,"(Baik)",IF(T20&lt;4.2,"(Sangat Baik)","(Memuaskan)"))))</f>
        <v>(Baik)</v>
      </c>
      <c r="U21" s="18">
        <v>0.08</v>
      </c>
      <c r="V21" s="13"/>
      <c r="W21" s="13"/>
      <c r="X21" s="94"/>
      <c r="Y21" s="17" t="str">
        <f>IF(Y20&lt;1.8,"(Kurang)",IF(Y20&lt;2.6,"(Cukup)",IF(Y20&lt;3.5,"(Baik)",IF(Y20&lt;4.2,"(Sangat Baik)","(Memuaskan)"))))</f>
        <v>(Cukup)</v>
      </c>
      <c r="Z21" s="18">
        <v>0.12</v>
      </c>
      <c r="AA21" s="13"/>
      <c r="AB21" s="13"/>
      <c r="AC21" s="94"/>
      <c r="AD21" s="17" t="str">
        <f>IF(AD20&lt;1.8,"(Kurang)",IF(AD20&lt;2.6,"(Cukup)",IF(AD20&lt;3.5,"(Baik)",IF(AD20&lt;4.2,"(Sangat Baik)","(Memuaskan)"))))</f>
        <v>(Baik)</v>
      </c>
      <c r="AE21" s="18">
        <v>0.35</v>
      </c>
      <c r="AF21" s="13"/>
      <c r="AG21" s="13"/>
      <c r="AH21" s="94"/>
      <c r="AI21" s="17" t="str">
        <f>IF(AI20&lt;1.8,"(Kurang)",IF(AI20&lt;2.6,"(Cukup)",IF(AI20&lt;3.5,"(Baik)",IF(AI20&lt;4.2,"(Sangat Baik)","(Memuaskan)"))))</f>
        <v>(Cukup)</v>
      </c>
      <c r="AJ21" s="18">
        <v>0.2</v>
      </c>
    </row>
    <row r="22" spans="1:36">
      <c r="C22" s="20"/>
      <c r="D22" s="21"/>
      <c r="H22" s="20"/>
      <c r="I22" s="21"/>
      <c r="M22" s="20"/>
      <c r="N22" s="21"/>
      <c r="R22" s="20"/>
      <c r="S22" s="21"/>
      <c r="W22" s="20"/>
      <c r="X22" s="21"/>
      <c r="AB22" s="20"/>
      <c r="AC22" s="21"/>
      <c r="AG22" s="20"/>
      <c r="AH22" s="21"/>
    </row>
    <row r="23" spans="1:36">
      <c r="C23" s="10"/>
      <c r="H23" s="10"/>
      <c r="M23" s="10"/>
      <c r="R23" s="10"/>
      <c r="W23" s="10"/>
      <c r="AB23" s="10"/>
      <c r="AG23" s="10"/>
    </row>
    <row r="24" spans="1:36" ht="60" customHeight="1">
      <c r="A24" s="90" t="s">
        <v>33</v>
      </c>
      <c r="C24" s="22"/>
      <c r="D24" s="71" t="s">
        <v>34</v>
      </c>
      <c r="E24" s="72"/>
      <c r="F24" s="73"/>
      <c r="H24" s="22"/>
      <c r="I24" s="71" t="s">
        <v>35</v>
      </c>
      <c r="J24" s="72"/>
      <c r="K24" s="73"/>
      <c r="M24" s="22"/>
      <c r="N24" s="71" t="s">
        <v>36</v>
      </c>
      <c r="O24" s="72"/>
      <c r="P24" s="73"/>
      <c r="R24" s="22"/>
      <c r="S24" s="71" t="s">
        <v>37</v>
      </c>
      <c r="T24" s="72"/>
      <c r="U24" s="73"/>
      <c r="W24" s="22"/>
      <c r="X24" s="71" t="s">
        <v>38</v>
      </c>
      <c r="Y24" s="72"/>
      <c r="Z24" s="73"/>
      <c r="AB24" s="22"/>
      <c r="AC24" s="71" t="s">
        <v>39</v>
      </c>
      <c r="AD24" s="72"/>
      <c r="AE24" s="73"/>
      <c r="AG24" s="22"/>
      <c r="AH24" s="71" t="s">
        <v>40</v>
      </c>
      <c r="AI24" s="72"/>
      <c r="AJ24" s="73"/>
    </row>
    <row r="25" spans="1:36" ht="20.100000000000001" customHeight="1">
      <c r="A25" s="91"/>
      <c r="C25" s="10"/>
      <c r="D25" s="95" t="s">
        <v>41</v>
      </c>
      <c r="E25" s="99">
        <f>((F31*F26)/$F$21)</f>
        <v>0.42857142857142799</v>
      </c>
      <c r="F25" s="23" t="s">
        <v>14</v>
      </c>
      <c r="H25" s="10"/>
      <c r="I25" s="95" t="s">
        <v>41</v>
      </c>
      <c r="J25" s="99">
        <f>((K31*K26)/$K$21)</f>
        <v>0.3</v>
      </c>
      <c r="K25" s="23" t="s">
        <v>14</v>
      </c>
      <c r="M25" s="10"/>
      <c r="N25" s="95" t="s">
        <v>41</v>
      </c>
      <c r="O25" s="99">
        <f>((P31*P26)/$P$21)</f>
        <v>1.5</v>
      </c>
      <c r="P25" s="23" t="s">
        <v>14</v>
      </c>
      <c r="R25" s="10"/>
      <c r="S25" s="95" t="s">
        <v>41</v>
      </c>
      <c r="T25" s="99">
        <f>((U31*U26)/$U$21)</f>
        <v>1.5</v>
      </c>
      <c r="U25" s="23" t="s">
        <v>14</v>
      </c>
      <c r="W25" s="10"/>
      <c r="X25" s="95" t="s">
        <v>41</v>
      </c>
      <c r="Y25" s="99">
        <f>((Z29*Z26)/$Z$21)</f>
        <v>0.33333333333333298</v>
      </c>
      <c r="Z25" s="23" t="s">
        <v>14</v>
      </c>
      <c r="AB25" s="10"/>
      <c r="AC25" s="95" t="s">
        <v>41</v>
      </c>
      <c r="AD25" s="99">
        <f>((AE31*AE26)/$AE$21)</f>
        <v>0.42857142857142899</v>
      </c>
      <c r="AE25" s="23" t="s">
        <v>14</v>
      </c>
      <c r="AG25" s="10"/>
      <c r="AH25" s="95" t="s">
        <v>41</v>
      </c>
      <c r="AI25" s="99">
        <f>((AJ30*AJ26)/$AJ$21)</f>
        <v>0.5</v>
      </c>
      <c r="AJ25" s="23" t="s">
        <v>14</v>
      </c>
    </row>
    <row r="26" spans="1:36" ht="17.100000000000001" customHeight="1">
      <c r="A26" s="91"/>
      <c r="C26" s="10"/>
      <c r="D26" s="96"/>
      <c r="E26" s="100"/>
      <c r="F26" s="18">
        <v>0.01</v>
      </c>
      <c r="H26" s="10"/>
      <c r="I26" s="96"/>
      <c r="J26" s="100"/>
      <c r="K26" s="18">
        <v>0.01</v>
      </c>
      <c r="M26" s="10"/>
      <c r="N26" s="96"/>
      <c r="O26" s="100"/>
      <c r="P26" s="18">
        <v>0.04</v>
      </c>
      <c r="R26" s="10"/>
      <c r="S26" s="96"/>
      <c r="T26" s="100"/>
      <c r="U26" s="18">
        <v>0.04</v>
      </c>
      <c r="W26" s="10"/>
      <c r="X26" s="96"/>
      <c r="Y26" s="100"/>
      <c r="Z26" s="18">
        <v>0.04</v>
      </c>
      <c r="AB26" s="10"/>
      <c r="AC26" s="96"/>
      <c r="AD26" s="100"/>
      <c r="AE26" s="18">
        <v>0.05</v>
      </c>
      <c r="AG26" s="10"/>
      <c r="AH26" s="96"/>
      <c r="AI26" s="100"/>
      <c r="AJ26" s="18">
        <v>0.05</v>
      </c>
    </row>
    <row r="27" spans="1:36" ht="18.95" customHeight="1">
      <c r="A27" s="91"/>
      <c r="C27" s="10"/>
      <c r="D27" s="74" t="s">
        <v>42</v>
      </c>
      <c r="E27" s="75"/>
      <c r="F27" s="76"/>
      <c r="H27" s="10"/>
      <c r="I27" s="77" t="s">
        <v>43</v>
      </c>
      <c r="J27" s="78"/>
      <c r="K27" s="79"/>
      <c r="M27" s="10"/>
      <c r="N27" s="77" t="s">
        <v>44</v>
      </c>
      <c r="O27" s="78"/>
      <c r="P27" s="79"/>
      <c r="R27" s="10"/>
      <c r="S27" s="77" t="s">
        <v>45</v>
      </c>
      <c r="T27" s="78"/>
      <c r="U27" s="79"/>
      <c r="W27" s="10"/>
      <c r="X27" s="77" t="s">
        <v>46</v>
      </c>
      <c r="Y27" s="78"/>
      <c r="Z27" s="79"/>
      <c r="AB27" s="10"/>
      <c r="AC27" s="77" t="s">
        <v>47</v>
      </c>
      <c r="AD27" s="78"/>
      <c r="AE27" s="79"/>
      <c r="AG27" s="10"/>
      <c r="AH27" s="77" t="s">
        <v>47</v>
      </c>
      <c r="AI27" s="78"/>
      <c r="AJ27" s="79"/>
    </row>
    <row r="28" spans="1:36" ht="18.95" customHeight="1">
      <c r="A28" s="91"/>
      <c r="C28" s="10"/>
      <c r="D28" s="80" t="s">
        <v>48</v>
      </c>
      <c r="E28" s="81"/>
      <c r="F28" s="24" t="s">
        <v>49</v>
      </c>
      <c r="H28" s="10"/>
      <c r="I28" s="80" t="s">
        <v>48</v>
      </c>
      <c r="J28" s="81"/>
      <c r="K28" s="24" t="s">
        <v>49</v>
      </c>
      <c r="M28" s="10"/>
      <c r="N28" s="80" t="s">
        <v>48</v>
      </c>
      <c r="O28" s="81"/>
      <c r="P28" s="24" t="s">
        <v>49</v>
      </c>
      <c r="R28" s="10"/>
      <c r="S28" s="80" t="s">
        <v>48</v>
      </c>
      <c r="T28" s="81"/>
      <c r="U28" s="24" t="s">
        <v>49</v>
      </c>
      <c r="W28" s="10"/>
      <c r="X28" s="80" t="s">
        <v>48</v>
      </c>
      <c r="Y28" s="81"/>
      <c r="Z28" s="24" t="s">
        <v>49</v>
      </c>
      <c r="AB28" s="10"/>
      <c r="AC28" s="80" t="s">
        <v>48</v>
      </c>
      <c r="AD28" s="81"/>
      <c r="AE28" s="24" t="s">
        <v>49</v>
      </c>
      <c r="AG28" s="10"/>
      <c r="AH28" s="80" t="s">
        <v>48</v>
      </c>
      <c r="AI28" s="81"/>
      <c r="AJ28" s="24" t="s">
        <v>49</v>
      </c>
    </row>
    <row r="29" spans="1:36" ht="51" customHeight="1">
      <c r="A29" s="91"/>
      <c r="C29" s="10"/>
      <c r="D29" s="82" t="s">
        <v>50</v>
      </c>
      <c r="E29" s="83"/>
      <c r="F29" s="25">
        <v>1</v>
      </c>
      <c r="H29" s="10"/>
      <c r="I29" s="82" t="s">
        <v>50</v>
      </c>
      <c r="J29" s="83"/>
      <c r="K29" s="25">
        <v>1</v>
      </c>
      <c r="M29" s="10"/>
      <c r="N29" s="84" t="s">
        <v>51</v>
      </c>
      <c r="O29" s="85"/>
      <c r="P29" s="25">
        <v>1</v>
      </c>
      <c r="R29" s="10"/>
      <c r="S29" s="84" t="s">
        <v>52</v>
      </c>
      <c r="T29" s="85"/>
      <c r="U29" s="25">
        <v>1</v>
      </c>
      <c r="W29" s="10"/>
      <c r="X29" s="86" t="s">
        <v>53</v>
      </c>
      <c r="Y29" s="87"/>
      <c r="Z29" s="30">
        <v>1</v>
      </c>
      <c r="AB29" s="10"/>
      <c r="AC29" s="84" t="s">
        <v>54</v>
      </c>
      <c r="AD29" s="85"/>
      <c r="AE29" s="25">
        <v>1</v>
      </c>
      <c r="AG29" s="10"/>
      <c r="AH29" s="84" t="s">
        <v>54</v>
      </c>
      <c r="AI29" s="85"/>
      <c r="AJ29" s="25">
        <v>1</v>
      </c>
    </row>
    <row r="30" spans="1:36" ht="60" customHeight="1">
      <c r="A30" s="91"/>
      <c r="C30" s="10"/>
      <c r="D30" s="84" t="s">
        <v>55</v>
      </c>
      <c r="E30" s="85"/>
      <c r="F30" s="26">
        <v>2</v>
      </c>
      <c r="H30" s="10"/>
      <c r="I30" s="84" t="s">
        <v>55</v>
      </c>
      <c r="J30" s="85"/>
      <c r="K30" s="26">
        <v>2</v>
      </c>
      <c r="M30" s="10"/>
      <c r="N30" s="84" t="s">
        <v>56</v>
      </c>
      <c r="O30" s="85"/>
      <c r="P30" s="26">
        <v>2</v>
      </c>
      <c r="R30" s="10"/>
      <c r="S30" s="84" t="s">
        <v>56</v>
      </c>
      <c r="T30" s="85"/>
      <c r="U30" s="26">
        <v>2</v>
      </c>
      <c r="W30" s="10"/>
      <c r="X30" s="84" t="s">
        <v>56</v>
      </c>
      <c r="Y30" s="85"/>
      <c r="Z30" s="26">
        <v>2</v>
      </c>
      <c r="AB30" s="10"/>
      <c r="AC30" s="84" t="s">
        <v>57</v>
      </c>
      <c r="AD30" s="85"/>
      <c r="AE30" s="26">
        <v>2</v>
      </c>
      <c r="AG30" s="10"/>
      <c r="AH30" s="86" t="s">
        <v>57</v>
      </c>
      <c r="AI30" s="87"/>
      <c r="AJ30" s="27">
        <v>2</v>
      </c>
    </row>
    <row r="31" spans="1:36" ht="51" customHeight="1">
      <c r="A31" s="91"/>
      <c r="C31" s="10"/>
      <c r="D31" s="86" t="s">
        <v>58</v>
      </c>
      <c r="E31" s="87"/>
      <c r="F31" s="27">
        <v>3</v>
      </c>
      <c r="H31" s="10"/>
      <c r="I31" s="86" t="s">
        <v>58</v>
      </c>
      <c r="J31" s="87"/>
      <c r="K31" s="27">
        <v>3</v>
      </c>
      <c r="M31" s="10"/>
      <c r="N31" s="86" t="s">
        <v>59</v>
      </c>
      <c r="O31" s="87"/>
      <c r="P31" s="27">
        <v>3</v>
      </c>
      <c r="R31" s="10"/>
      <c r="S31" s="86" t="s">
        <v>59</v>
      </c>
      <c r="T31" s="87"/>
      <c r="U31" s="27">
        <v>3</v>
      </c>
      <c r="W31" s="10"/>
      <c r="X31" s="84" t="s">
        <v>59</v>
      </c>
      <c r="Y31" s="85"/>
      <c r="Z31" s="26">
        <v>3</v>
      </c>
      <c r="AB31" s="10"/>
      <c r="AC31" s="86" t="s">
        <v>60</v>
      </c>
      <c r="AD31" s="87"/>
      <c r="AE31" s="27">
        <v>3</v>
      </c>
      <c r="AG31" s="10"/>
      <c r="AH31" s="84" t="s">
        <v>60</v>
      </c>
      <c r="AI31" s="85"/>
      <c r="AJ31" s="26">
        <v>3</v>
      </c>
    </row>
    <row r="32" spans="1:36" ht="35.1" customHeight="1">
      <c r="A32" s="91"/>
      <c r="C32" s="10"/>
      <c r="D32" s="84" t="s">
        <v>61</v>
      </c>
      <c r="E32" s="85"/>
      <c r="F32" s="25">
        <v>4</v>
      </c>
      <c r="H32" s="10"/>
      <c r="I32" s="84" t="s">
        <v>61</v>
      </c>
      <c r="J32" s="85"/>
      <c r="K32" s="25">
        <v>4</v>
      </c>
      <c r="M32" s="10"/>
      <c r="N32" s="84" t="s">
        <v>62</v>
      </c>
      <c r="O32" s="85"/>
      <c r="P32" s="25">
        <v>4</v>
      </c>
      <c r="R32" s="10"/>
      <c r="S32" s="84" t="s">
        <v>62</v>
      </c>
      <c r="T32" s="85"/>
      <c r="U32" s="25">
        <v>4</v>
      </c>
      <c r="W32" s="10"/>
      <c r="X32" s="84" t="s">
        <v>62</v>
      </c>
      <c r="Y32" s="85"/>
      <c r="Z32" s="25">
        <v>4</v>
      </c>
      <c r="AB32" s="10"/>
      <c r="AC32" s="84" t="s">
        <v>63</v>
      </c>
      <c r="AD32" s="85"/>
      <c r="AE32" s="25">
        <v>4</v>
      </c>
      <c r="AG32" s="10"/>
      <c r="AH32" s="84" t="s">
        <v>63</v>
      </c>
      <c r="AI32" s="85"/>
      <c r="AJ32" s="25">
        <v>4</v>
      </c>
    </row>
    <row r="33" spans="1:36" ht="33.950000000000003" customHeight="1">
      <c r="A33" s="91"/>
      <c r="C33" s="10"/>
      <c r="D33" s="84" t="s">
        <v>64</v>
      </c>
      <c r="E33" s="85"/>
      <c r="F33" s="25">
        <v>5</v>
      </c>
      <c r="H33" s="10"/>
      <c r="I33" s="84" t="s">
        <v>64</v>
      </c>
      <c r="J33" s="85"/>
      <c r="K33" s="25">
        <v>5</v>
      </c>
      <c r="M33" s="10"/>
      <c r="N33" s="84" t="s">
        <v>65</v>
      </c>
      <c r="O33" s="85"/>
      <c r="P33" s="25">
        <v>5</v>
      </c>
      <c r="R33" s="10"/>
      <c r="S33" s="84" t="s">
        <v>65</v>
      </c>
      <c r="T33" s="85"/>
      <c r="U33" s="25">
        <v>5</v>
      </c>
      <c r="W33" s="10"/>
      <c r="X33" s="84" t="s">
        <v>65</v>
      </c>
      <c r="Y33" s="85"/>
      <c r="Z33" s="25">
        <v>5</v>
      </c>
      <c r="AB33" s="10"/>
      <c r="AC33" s="84" t="s">
        <v>66</v>
      </c>
      <c r="AD33" s="85"/>
      <c r="AE33" s="25">
        <v>5</v>
      </c>
      <c r="AG33" s="10"/>
      <c r="AH33" s="84" t="s">
        <v>66</v>
      </c>
      <c r="AI33" s="85"/>
      <c r="AJ33" s="25">
        <v>5</v>
      </c>
    </row>
    <row r="34" spans="1:36" ht="33.950000000000003" customHeight="1">
      <c r="A34" s="91"/>
      <c r="C34" s="10"/>
      <c r="D34" s="74" t="s">
        <v>67</v>
      </c>
      <c r="E34" s="75"/>
      <c r="F34" s="76"/>
      <c r="H34" s="10"/>
      <c r="I34" s="74" t="s">
        <v>68</v>
      </c>
      <c r="J34" s="75"/>
      <c r="K34" s="76"/>
      <c r="M34" s="10"/>
      <c r="N34" s="74" t="s">
        <v>67</v>
      </c>
      <c r="O34" s="75"/>
      <c r="P34" s="76"/>
      <c r="R34" s="10"/>
      <c r="S34" s="74" t="s">
        <v>69</v>
      </c>
      <c r="T34" s="75"/>
      <c r="U34" s="76"/>
      <c r="W34" s="10"/>
      <c r="X34" s="74" t="s">
        <v>70</v>
      </c>
      <c r="Y34" s="75"/>
      <c r="Z34" s="76"/>
      <c r="AB34" s="10"/>
      <c r="AC34" s="74" t="s">
        <v>71</v>
      </c>
      <c r="AD34" s="75"/>
      <c r="AE34" s="76"/>
      <c r="AG34" s="10"/>
      <c r="AH34" s="74" t="s">
        <v>72</v>
      </c>
      <c r="AI34" s="75"/>
      <c r="AJ34" s="76"/>
    </row>
    <row r="35" spans="1:36">
      <c r="A35" s="91"/>
      <c r="C35" s="10"/>
      <c r="H35" s="10"/>
      <c r="M35" s="10"/>
      <c r="R35" s="10"/>
      <c r="W35" s="10"/>
      <c r="AB35" s="10"/>
      <c r="AG35" s="10"/>
    </row>
    <row r="36" spans="1:36" ht="60.95" customHeight="1">
      <c r="A36" s="91"/>
      <c r="C36" s="22"/>
      <c r="D36" s="71" t="s">
        <v>73</v>
      </c>
      <c r="E36" s="72"/>
      <c r="F36" s="73"/>
      <c r="G36" s="28"/>
      <c r="H36" s="29"/>
      <c r="I36" s="71" t="s">
        <v>74</v>
      </c>
      <c r="J36" s="72"/>
      <c r="K36" s="73"/>
      <c r="L36" s="28"/>
      <c r="M36" s="29"/>
      <c r="N36" s="71" t="s">
        <v>75</v>
      </c>
      <c r="O36" s="72"/>
      <c r="P36" s="73"/>
      <c r="Q36" s="28"/>
      <c r="R36" s="29"/>
      <c r="S36" s="71" t="s">
        <v>76</v>
      </c>
      <c r="T36" s="72"/>
      <c r="U36" s="73"/>
      <c r="V36" s="28"/>
      <c r="W36" s="29"/>
      <c r="X36" s="71" t="s">
        <v>77</v>
      </c>
      <c r="Y36" s="72"/>
      <c r="Z36" s="73"/>
      <c r="AA36" s="28"/>
      <c r="AB36" s="29"/>
      <c r="AC36" s="71" t="s">
        <v>78</v>
      </c>
      <c r="AD36" s="72"/>
      <c r="AE36" s="73"/>
      <c r="AF36" s="28"/>
      <c r="AG36" s="29"/>
      <c r="AH36" s="71" t="s">
        <v>79</v>
      </c>
      <c r="AI36" s="72"/>
      <c r="AJ36" s="73"/>
    </row>
    <row r="37" spans="1:36" ht="31.5">
      <c r="A37" s="91"/>
      <c r="C37" s="2"/>
      <c r="D37" s="95" t="s">
        <v>41</v>
      </c>
      <c r="E37" s="99">
        <f>((F41*F38)/$F$21)</f>
        <v>0.14285714285714299</v>
      </c>
      <c r="F37" s="23" t="s">
        <v>14</v>
      </c>
      <c r="H37" s="10"/>
      <c r="I37" s="95" t="s">
        <v>41</v>
      </c>
      <c r="J37" s="99">
        <f>((K41*K38)/$K$21)</f>
        <v>0.1</v>
      </c>
      <c r="K37" s="23" t="s">
        <v>14</v>
      </c>
      <c r="M37" s="8"/>
      <c r="N37" s="95" t="s">
        <v>41</v>
      </c>
      <c r="O37" s="99">
        <f>((P41*P38)/$P$21)</f>
        <v>0.5</v>
      </c>
      <c r="P37" s="23" t="s">
        <v>14</v>
      </c>
      <c r="R37" s="8"/>
      <c r="S37" s="95" t="s">
        <v>41</v>
      </c>
      <c r="T37" s="99">
        <f>((U43*U38)/$U$21)</f>
        <v>1.5</v>
      </c>
      <c r="U37" s="23" t="s">
        <v>14</v>
      </c>
      <c r="W37" s="10"/>
      <c r="X37" s="95" t="s">
        <v>41</v>
      </c>
      <c r="Y37" s="99">
        <f>((Z42*Z38)/$Z$21)</f>
        <v>0.66666666666666696</v>
      </c>
      <c r="Z37" s="23" t="s">
        <v>14</v>
      </c>
      <c r="AB37" s="10"/>
      <c r="AC37" s="95" t="s">
        <v>41</v>
      </c>
      <c r="AD37" s="99">
        <f>((AE43*AE38)/$AE$21)</f>
        <v>0.42857142857142899</v>
      </c>
      <c r="AE37" s="23" t="s">
        <v>14</v>
      </c>
      <c r="AG37" s="10"/>
      <c r="AH37" s="95" t="s">
        <v>41</v>
      </c>
      <c r="AI37" s="99">
        <f>((AJ42*AJ38)/$AJ$21)</f>
        <v>0.5</v>
      </c>
      <c r="AJ37" s="23" t="s">
        <v>14</v>
      </c>
    </row>
    <row r="38" spans="1:36" ht="15.75">
      <c r="A38" s="91"/>
      <c r="C38" s="10"/>
      <c r="D38" s="96"/>
      <c r="E38" s="100"/>
      <c r="F38" s="18">
        <v>0.01</v>
      </c>
      <c r="H38" s="10"/>
      <c r="I38" s="96"/>
      <c r="J38" s="100"/>
      <c r="K38" s="18">
        <v>0.01</v>
      </c>
      <c r="M38" s="8"/>
      <c r="N38" s="96"/>
      <c r="O38" s="100"/>
      <c r="P38" s="18">
        <v>0.04</v>
      </c>
      <c r="R38" s="8"/>
      <c r="S38" s="96"/>
      <c r="T38" s="100"/>
      <c r="U38" s="18">
        <v>0.04</v>
      </c>
      <c r="W38" s="10"/>
      <c r="X38" s="96"/>
      <c r="Y38" s="100"/>
      <c r="Z38" s="18">
        <v>0.04</v>
      </c>
      <c r="AB38" s="10"/>
      <c r="AC38" s="96"/>
      <c r="AD38" s="100"/>
      <c r="AE38" s="18">
        <v>0.05</v>
      </c>
      <c r="AG38" s="10"/>
      <c r="AH38" s="96"/>
      <c r="AI38" s="100"/>
      <c r="AJ38" s="18">
        <v>0.05</v>
      </c>
    </row>
    <row r="39" spans="1:36" ht="23.1" customHeight="1">
      <c r="A39" s="91"/>
      <c r="C39" s="10"/>
      <c r="D39" s="74" t="s">
        <v>80</v>
      </c>
      <c r="E39" s="75"/>
      <c r="F39" s="76"/>
      <c r="H39" s="10"/>
      <c r="I39" s="77" t="s">
        <v>81</v>
      </c>
      <c r="J39" s="78"/>
      <c r="K39" s="79"/>
      <c r="M39" s="8"/>
      <c r="N39" s="77" t="s">
        <v>82</v>
      </c>
      <c r="O39" s="78"/>
      <c r="P39" s="79"/>
      <c r="R39" s="8"/>
      <c r="S39" s="77" t="s">
        <v>83</v>
      </c>
      <c r="T39" s="78"/>
      <c r="U39" s="79"/>
      <c r="W39" s="10"/>
      <c r="X39" s="77" t="s">
        <v>84</v>
      </c>
      <c r="Y39" s="78"/>
      <c r="Z39" s="79"/>
      <c r="AB39" s="10"/>
      <c r="AC39" s="77" t="s">
        <v>85</v>
      </c>
      <c r="AD39" s="78"/>
      <c r="AE39" s="79"/>
      <c r="AG39" s="10"/>
      <c r="AH39" s="77" t="s">
        <v>86</v>
      </c>
      <c r="AI39" s="78"/>
      <c r="AJ39" s="79"/>
    </row>
    <row r="40" spans="1:36">
      <c r="A40" s="91"/>
      <c r="C40" s="10"/>
      <c r="D40" s="80" t="s">
        <v>48</v>
      </c>
      <c r="E40" s="81"/>
      <c r="F40" s="24" t="s">
        <v>49</v>
      </c>
      <c r="H40" s="10"/>
      <c r="I40" s="80" t="s">
        <v>48</v>
      </c>
      <c r="J40" s="81"/>
      <c r="K40" s="24" t="s">
        <v>49</v>
      </c>
      <c r="M40" s="8"/>
      <c r="N40" s="80" t="s">
        <v>48</v>
      </c>
      <c r="O40" s="81"/>
      <c r="P40" s="24" t="s">
        <v>49</v>
      </c>
      <c r="R40" s="8"/>
      <c r="S40" s="80" t="s">
        <v>48</v>
      </c>
      <c r="T40" s="81"/>
      <c r="U40" s="24" t="s">
        <v>49</v>
      </c>
      <c r="W40" s="10"/>
      <c r="X40" s="80" t="s">
        <v>48</v>
      </c>
      <c r="Y40" s="81"/>
      <c r="Z40" s="24" t="s">
        <v>49</v>
      </c>
      <c r="AB40" s="10"/>
      <c r="AC40" s="80" t="s">
        <v>48</v>
      </c>
      <c r="AD40" s="81"/>
      <c r="AE40" s="24" t="s">
        <v>49</v>
      </c>
      <c r="AG40" s="10"/>
      <c r="AH40" s="80" t="s">
        <v>48</v>
      </c>
      <c r="AI40" s="81"/>
      <c r="AJ40" s="24" t="s">
        <v>49</v>
      </c>
    </row>
    <row r="41" spans="1:36" ht="50.1" customHeight="1">
      <c r="A41" s="91"/>
      <c r="C41" s="10"/>
      <c r="D41" s="88" t="s">
        <v>50</v>
      </c>
      <c r="E41" s="89"/>
      <c r="F41" s="30">
        <v>1</v>
      </c>
      <c r="G41" s="31"/>
      <c r="H41" s="32"/>
      <c r="I41" s="88" t="s">
        <v>50</v>
      </c>
      <c r="J41" s="89"/>
      <c r="K41" s="30">
        <v>1</v>
      </c>
      <c r="L41" s="31"/>
      <c r="M41" s="37"/>
      <c r="N41" s="86" t="s">
        <v>87</v>
      </c>
      <c r="O41" s="87"/>
      <c r="P41" s="30">
        <v>1</v>
      </c>
      <c r="Q41" s="31"/>
      <c r="R41" s="37"/>
      <c r="S41" s="84" t="s">
        <v>88</v>
      </c>
      <c r="T41" s="85"/>
      <c r="U41" s="25">
        <v>1</v>
      </c>
      <c r="V41" s="31"/>
      <c r="W41" s="32"/>
      <c r="X41" s="84" t="s">
        <v>89</v>
      </c>
      <c r="Y41" s="85"/>
      <c r="Z41" s="25">
        <v>1</v>
      </c>
      <c r="AA41" s="31"/>
      <c r="AB41" s="32"/>
      <c r="AC41" s="84" t="s">
        <v>54</v>
      </c>
      <c r="AD41" s="85"/>
      <c r="AE41" s="25">
        <v>1</v>
      </c>
      <c r="AF41" s="31"/>
      <c r="AG41" s="32"/>
      <c r="AH41" s="84" t="s">
        <v>54</v>
      </c>
      <c r="AI41" s="85"/>
      <c r="AJ41" s="25">
        <v>1</v>
      </c>
    </row>
    <row r="42" spans="1:36" ht="50.1" customHeight="1">
      <c r="A42" s="91"/>
      <c r="C42" s="10"/>
      <c r="D42" s="84" t="s">
        <v>55</v>
      </c>
      <c r="E42" s="85"/>
      <c r="F42" s="26">
        <v>2</v>
      </c>
      <c r="G42" s="31"/>
      <c r="H42" s="32"/>
      <c r="I42" s="84" t="s">
        <v>55</v>
      </c>
      <c r="J42" s="85"/>
      <c r="K42" s="26">
        <v>2</v>
      </c>
      <c r="L42" s="31"/>
      <c r="M42" s="37"/>
      <c r="N42" s="84" t="s">
        <v>56</v>
      </c>
      <c r="O42" s="85"/>
      <c r="P42" s="26">
        <v>2</v>
      </c>
      <c r="Q42" s="31"/>
      <c r="R42" s="37"/>
      <c r="S42" s="84" t="s">
        <v>56</v>
      </c>
      <c r="T42" s="85"/>
      <c r="U42" s="26">
        <v>2</v>
      </c>
      <c r="V42" s="31"/>
      <c r="W42" s="32"/>
      <c r="X42" s="86" t="s">
        <v>56</v>
      </c>
      <c r="Y42" s="87"/>
      <c r="Z42" s="27">
        <v>2</v>
      </c>
      <c r="AA42" s="31"/>
      <c r="AB42" s="32"/>
      <c r="AC42" s="84" t="s">
        <v>57</v>
      </c>
      <c r="AD42" s="85"/>
      <c r="AE42" s="26">
        <v>2</v>
      </c>
      <c r="AF42" s="31"/>
      <c r="AG42" s="32"/>
      <c r="AH42" s="86" t="s">
        <v>57</v>
      </c>
      <c r="AI42" s="87"/>
      <c r="AJ42" s="27">
        <v>2</v>
      </c>
    </row>
    <row r="43" spans="1:36" ht="50.1" customHeight="1">
      <c r="A43" s="91"/>
      <c r="C43" s="10"/>
      <c r="D43" s="84" t="s">
        <v>58</v>
      </c>
      <c r="E43" s="85"/>
      <c r="F43" s="26">
        <v>3</v>
      </c>
      <c r="G43" s="31"/>
      <c r="H43" s="32"/>
      <c r="I43" s="84" t="s">
        <v>58</v>
      </c>
      <c r="J43" s="85"/>
      <c r="K43" s="26">
        <v>3</v>
      </c>
      <c r="L43" s="31"/>
      <c r="M43" s="37"/>
      <c r="N43" s="84" t="s">
        <v>59</v>
      </c>
      <c r="O43" s="85"/>
      <c r="P43" s="26">
        <v>3</v>
      </c>
      <c r="Q43" s="31"/>
      <c r="R43" s="37"/>
      <c r="S43" s="86" t="s">
        <v>59</v>
      </c>
      <c r="T43" s="87"/>
      <c r="U43" s="27">
        <v>3</v>
      </c>
      <c r="V43" s="31"/>
      <c r="W43" s="32"/>
      <c r="X43" s="84" t="s">
        <v>59</v>
      </c>
      <c r="Y43" s="85"/>
      <c r="Z43" s="26">
        <v>3</v>
      </c>
      <c r="AA43" s="31"/>
      <c r="AB43" s="32"/>
      <c r="AC43" s="86" t="s">
        <v>60</v>
      </c>
      <c r="AD43" s="87"/>
      <c r="AE43" s="27">
        <v>3</v>
      </c>
      <c r="AF43" s="31"/>
      <c r="AG43" s="10"/>
      <c r="AH43" s="84" t="s">
        <v>60</v>
      </c>
      <c r="AI43" s="85"/>
      <c r="AJ43" s="26">
        <v>3</v>
      </c>
    </row>
    <row r="44" spans="1:36" ht="39.950000000000003" customHeight="1">
      <c r="A44" s="91"/>
      <c r="C44" s="10"/>
      <c r="D44" s="84" t="s">
        <v>61</v>
      </c>
      <c r="E44" s="85"/>
      <c r="F44" s="25">
        <v>4</v>
      </c>
      <c r="H44" s="10"/>
      <c r="I44" s="84" t="s">
        <v>61</v>
      </c>
      <c r="J44" s="85"/>
      <c r="K44" s="25">
        <v>4</v>
      </c>
      <c r="M44" s="8"/>
      <c r="N44" s="84" t="s">
        <v>62</v>
      </c>
      <c r="O44" s="85"/>
      <c r="P44" s="25">
        <v>4</v>
      </c>
      <c r="R44" s="8"/>
      <c r="S44" s="84" t="s">
        <v>62</v>
      </c>
      <c r="T44" s="85"/>
      <c r="U44" s="25">
        <v>4</v>
      </c>
      <c r="W44" s="10"/>
      <c r="X44" s="84" t="s">
        <v>62</v>
      </c>
      <c r="Y44" s="85"/>
      <c r="Z44" s="25">
        <v>4</v>
      </c>
      <c r="AB44" s="10"/>
      <c r="AC44" s="84" t="s">
        <v>63</v>
      </c>
      <c r="AD44" s="85"/>
      <c r="AE44" s="25">
        <v>4</v>
      </c>
      <c r="AG44" s="10"/>
      <c r="AH44" s="84" t="s">
        <v>63</v>
      </c>
      <c r="AI44" s="85"/>
      <c r="AJ44" s="25">
        <v>4</v>
      </c>
    </row>
    <row r="45" spans="1:36" ht="39.950000000000003" customHeight="1">
      <c r="A45" s="91"/>
      <c r="C45" s="10"/>
      <c r="D45" s="84" t="s">
        <v>64</v>
      </c>
      <c r="E45" s="85"/>
      <c r="F45" s="25">
        <v>5</v>
      </c>
      <c r="H45" s="10"/>
      <c r="I45" s="84" t="s">
        <v>64</v>
      </c>
      <c r="J45" s="85"/>
      <c r="K45" s="25">
        <v>5</v>
      </c>
      <c r="M45" s="8"/>
      <c r="N45" s="84" t="s">
        <v>65</v>
      </c>
      <c r="O45" s="85"/>
      <c r="P45" s="25">
        <v>5</v>
      </c>
      <c r="R45" s="8"/>
      <c r="S45" s="84" t="s">
        <v>65</v>
      </c>
      <c r="T45" s="85"/>
      <c r="U45" s="25">
        <v>5</v>
      </c>
      <c r="W45" s="10"/>
      <c r="X45" s="84" t="s">
        <v>65</v>
      </c>
      <c r="Y45" s="85"/>
      <c r="Z45" s="25">
        <v>5</v>
      </c>
      <c r="AB45" s="10"/>
      <c r="AC45" s="84" t="s">
        <v>66</v>
      </c>
      <c r="AD45" s="85"/>
      <c r="AE45" s="25">
        <v>5</v>
      </c>
      <c r="AG45" s="10"/>
      <c r="AH45" s="84" t="s">
        <v>66</v>
      </c>
      <c r="AI45" s="85"/>
      <c r="AJ45" s="25">
        <v>5</v>
      </c>
    </row>
    <row r="46" spans="1:36" ht="27.95" customHeight="1">
      <c r="A46" s="91"/>
      <c r="C46" s="10"/>
      <c r="D46" s="74" t="s">
        <v>90</v>
      </c>
      <c r="E46" s="75"/>
      <c r="F46" s="76"/>
      <c r="H46" s="10"/>
      <c r="I46" s="74" t="s">
        <v>91</v>
      </c>
      <c r="J46" s="75"/>
      <c r="K46" s="76"/>
      <c r="M46" s="8"/>
      <c r="N46" s="74" t="s">
        <v>92</v>
      </c>
      <c r="O46" s="75"/>
      <c r="P46" s="76"/>
      <c r="R46" s="8"/>
      <c r="S46" s="74" t="s">
        <v>93</v>
      </c>
      <c r="T46" s="75"/>
      <c r="U46" s="76"/>
      <c r="W46" s="10"/>
      <c r="X46" s="74" t="s">
        <v>70</v>
      </c>
      <c r="Y46" s="75"/>
      <c r="Z46" s="76"/>
      <c r="AB46" s="10"/>
      <c r="AC46" s="74" t="s">
        <v>94</v>
      </c>
      <c r="AD46" s="75"/>
      <c r="AE46" s="76"/>
      <c r="AG46" s="10"/>
      <c r="AH46" s="74" t="s">
        <v>72</v>
      </c>
      <c r="AI46" s="75"/>
      <c r="AJ46" s="76"/>
    </row>
    <row r="47" spans="1:36">
      <c r="A47" s="91"/>
      <c r="C47" s="10"/>
      <c r="H47" s="10"/>
      <c r="W47" s="10"/>
      <c r="AB47" s="10"/>
      <c r="AG47" s="10"/>
    </row>
    <row r="48" spans="1:36" ht="60.95" customHeight="1">
      <c r="A48" s="91"/>
      <c r="C48" s="22"/>
      <c r="D48" s="71" t="s">
        <v>95</v>
      </c>
      <c r="E48" s="72"/>
      <c r="F48" s="73"/>
      <c r="G48" s="28"/>
      <c r="H48" s="29"/>
      <c r="I48" s="71" t="s">
        <v>96</v>
      </c>
      <c r="J48" s="72"/>
      <c r="K48" s="73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9"/>
      <c r="X48" s="71" t="s">
        <v>97</v>
      </c>
      <c r="Y48" s="72"/>
      <c r="Z48" s="73"/>
      <c r="AA48" s="28"/>
      <c r="AB48" s="29"/>
      <c r="AC48" s="71" t="s">
        <v>98</v>
      </c>
      <c r="AD48" s="72"/>
      <c r="AE48" s="73"/>
      <c r="AF48" s="28"/>
      <c r="AG48" s="29"/>
      <c r="AH48" s="71" t="s">
        <v>99</v>
      </c>
      <c r="AI48" s="72"/>
      <c r="AJ48" s="73"/>
    </row>
    <row r="49" spans="1:37" ht="31.5">
      <c r="A49" s="91"/>
      <c r="C49" s="2"/>
      <c r="D49" s="95" t="s">
        <v>41</v>
      </c>
      <c r="E49" s="99">
        <f>((F55*F50)/$F$21)</f>
        <v>0.42857142857142799</v>
      </c>
      <c r="F49" s="23" t="s">
        <v>14</v>
      </c>
      <c r="H49" s="10"/>
      <c r="I49" s="95" t="s">
        <v>41</v>
      </c>
      <c r="J49" s="99">
        <f>((K55*K50)/$K$21)</f>
        <v>0.3</v>
      </c>
      <c r="K49" s="23" t="s">
        <v>14</v>
      </c>
      <c r="X49" s="95" t="s">
        <v>41</v>
      </c>
      <c r="Y49" s="99">
        <f>((Z55*Z50)/$Z$21)</f>
        <v>1</v>
      </c>
      <c r="Z49" s="23" t="s">
        <v>14</v>
      </c>
      <c r="AB49" s="2"/>
      <c r="AC49" s="95" t="s">
        <v>41</v>
      </c>
      <c r="AD49" s="99">
        <f>((AE55*AE50)/$AE$21)</f>
        <v>0.42857142857142899</v>
      </c>
      <c r="AE49" s="23" t="s">
        <v>14</v>
      </c>
      <c r="AG49" s="10"/>
      <c r="AH49" s="95" t="s">
        <v>41</v>
      </c>
      <c r="AI49" s="99">
        <f>((AJ55*AJ50)/$AJ$21)</f>
        <v>0.75</v>
      </c>
      <c r="AJ49" s="23" t="s">
        <v>14</v>
      </c>
    </row>
    <row r="50" spans="1:37" ht="15.75">
      <c r="A50" s="91"/>
      <c r="C50" s="10"/>
      <c r="D50" s="96"/>
      <c r="E50" s="100"/>
      <c r="F50" s="18">
        <v>0.01</v>
      </c>
      <c r="H50" s="10"/>
      <c r="I50" s="96"/>
      <c r="J50" s="100"/>
      <c r="K50" s="18">
        <v>0.01</v>
      </c>
      <c r="X50" s="96"/>
      <c r="Y50" s="100"/>
      <c r="Z50" s="18">
        <v>0.04</v>
      </c>
      <c r="AB50" s="10"/>
      <c r="AC50" s="96"/>
      <c r="AD50" s="100"/>
      <c r="AE50" s="18">
        <v>0.05</v>
      </c>
      <c r="AG50" s="10"/>
      <c r="AH50" s="96"/>
      <c r="AI50" s="100"/>
      <c r="AJ50" s="18">
        <v>0.05</v>
      </c>
    </row>
    <row r="51" spans="1:37" ht="35.1" customHeight="1">
      <c r="A51" s="91"/>
      <c r="C51" s="10"/>
      <c r="D51" s="74" t="s">
        <v>100</v>
      </c>
      <c r="E51" s="75"/>
      <c r="F51" s="76"/>
      <c r="H51" s="10"/>
      <c r="I51" s="77" t="s">
        <v>101</v>
      </c>
      <c r="J51" s="78"/>
      <c r="K51" s="79"/>
      <c r="X51" s="77" t="s">
        <v>102</v>
      </c>
      <c r="Y51" s="78"/>
      <c r="Z51" s="79"/>
      <c r="AB51" s="10"/>
      <c r="AC51" s="77" t="s">
        <v>103</v>
      </c>
      <c r="AD51" s="78"/>
      <c r="AE51" s="79"/>
      <c r="AG51" s="10"/>
      <c r="AH51" s="77" t="s">
        <v>104</v>
      </c>
      <c r="AI51" s="78"/>
      <c r="AJ51" s="79"/>
    </row>
    <row r="52" spans="1:37" ht="18" customHeight="1">
      <c r="A52" s="91"/>
      <c r="C52" s="10"/>
      <c r="D52" s="80" t="s">
        <v>48</v>
      </c>
      <c r="E52" s="81"/>
      <c r="F52" s="24" t="s">
        <v>49</v>
      </c>
      <c r="G52" s="31"/>
      <c r="H52" s="32"/>
      <c r="I52" s="80" t="s">
        <v>48</v>
      </c>
      <c r="J52" s="81"/>
      <c r="K52" s="24" t="s">
        <v>49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80" t="s">
        <v>48</v>
      </c>
      <c r="Y52" s="81"/>
      <c r="Z52" s="24" t="s">
        <v>49</v>
      </c>
      <c r="AA52" s="31"/>
      <c r="AB52" s="32"/>
      <c r="AC52" s="80" t="s">
        <v>48</v>
      </c>
      <c r="AD52" s="81"/>
      <c r="AE52" s="24" t="s">
        <v>49</v>
      </c>
      <c r="AF52" s="31"/>
      <c r="AG52" s="32"/>
      <c r="AH52" s="80" t="s">
        <v>48</v>
      </c>
      <c r="AI52" s="81"/>
      <c r="AJ52" s="24" t="s">
        <v>49</v>
      </c>
    </row>
    <row r="53" spans="1:37" ht="30.95" customHeight="1">
      <c r="A53" s="91"/>
      <c r="C53" s="10"/>
      <c r="D53" s="82" t="s">
        <v>50</v>
      </c>
      <c r="E53" s="83"/>
      <c r="F53" s="25">
        <v>1</v>
      </c>
      <c r="G53" s="31"/>
      <c r="H53" s="32"/>
      <c r="I53" s="82" t="s">
        <v>50</v>
      </c>
      <c r="J53" s="83"/>
      <c r="K53" s="25">
        <v>1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84" t="s">
        <v>105</v>
      </c>
      <c r="Y53" s="85"/>
      <c r="Z53" s="25">
        <v>1</v>
      </c>
      <c r="AA53" s="31"/>
      <c r="AB53" s="32"/>
      <c r="AC53" s="84" t="s">
        <v>54</v>
      </c>
      <c r="AD53" s="85"/>
      <c r="AE53" s="25">
        <v>1</v>
      </c>
      <c r="AF53" s="31"/>
      <c r="AG53" s="32"/>
      <c r="AH53" s="84" t="s">
        <v>54</v>
      </c>
      <c r="AI53" s="85"/>
      <c r="AJ53" s="25">
        <v>1</v>
      </c>
    </row>
    <row r="54" spans="1:37" ht="47.1" customHeight="1">
      <c r="A54" s="91"/>
      <c r="C54" s="10"/>
      <c r="D54" s="84" t="s">
        <v>55</v>
      </c>
      <c r="E54" s="85"/>
      <c r="F54" s="26">
        <v>2</v>
      </c>
      <c r="G54" s="31"/>
      <c r="H54" s="32"/>
      <c r="I54" s="84" t="s">
        <v>55</v>
      </c>
      <c r="J54" s="85"/>
      <c r="K54" s="26">
        <v>2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84" t="s">
        <v>56</v>
      </c>
      <c r="Y54" s="85"/>
      <c r="Z54" s="26">
        <v>2</v>
      </c>
      <c r="AA54" s="31"/>
      <c r="AB54" s="32"/>
      <c r="AC54" s="84" t="s">
        <v>57</v>
      </c>
      <c r="AD54" s="85"/>
      <c r="AE54" s="26">
        <v>2</v>
      </c>
      <c r="AF54" s="31"/>
      <c r="AG54" s="32"/>
      <c r="AH54" s="84" t="s">
        <v>57</v>
      </c>
      <c r="AI54" s="85"/>
      <c r="AJ54" s="26">
        <v>2</v>
      </c>
    </row>
    <row r="55" spans="1:37" ht="45" customHeight="1">
      <c r="A55" s="91"/>
      <c r="C55" s="10"/>
      <c r="D55" s="86" t="s">
        <v>58</v>
      </c>
      <c r="E55" s="87"/>
      <c r="F55" s="27">
        <v>3</v>
      </c>
      <c r="G55" s="31"/>
      <c r="H55" s="32"/>
      <c r="I55" s="86" t="s">
        <v>58</v>
      </c>
      <c r="J55" s="87"/>
      <c r="K55" s="27">
        <v>3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86" t="s">
        <v>59</v>
      </c>
      <c r="Y55" s="87"/>
      <c r="Z55" s="27">
        <v>3</v>
      </c>
      <c r="AA55" s="31"/>
      <c r="AB55" s="32"/>
      <c r="AC55" s="86" t="s">
        <v>60</v>
      </c>
      <c r="AD55" s="87"/>
      <c r="AE55" s="27">
        <v>3</v>
      </c>
      <c r="AF55" s="31"/>
      <c r="AG55" s="32"/>
      <c r="AH55" s="86" t="s">
        <v>60</v>
      </c>
      <c r="AI55" s="87"/>
      <c r="AJ55" s="27">
        <v>3</v>
      </c>
    </row>
    <row r="56" spans="1:37" ht="38.1" customHeight="1">
      <c r="A56" s="91"/>
      <c r="C56" s="10"/>
      <c r="D56" s="84" t="s">
        <v>61</v>
      </c>
      <c r="E56" s="85"/>
      <c r="F56" s="25">
        <v>4</v>
      </c>
      <c r="G56" s="31"/>
      <c r="H56" s="32"/>
      <c r="I56" s="84" t="s">
        <v>61</v>
      </c>
      <c r="J56" s="85"/>
      <c r="K56" s="25">
        <v>4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84" t="s">
        <v>62</v>
      </c>
      <c r="Y56" s="85"/>
      <c r="Z56" s="25">
        <v>4</v>
      </c>
      <c r="AA56" s="31"/>
      <c r="AB56" s="32"/>
      <c r="AC56" s="84" t="s">
        <v>63</v>
      </c>
      <c r="AD56" s="85"/>
      <c r="AE56" s="25">
        <v>4</v>
      </c>
      <c r="AF56" s="31"/>
      <c r="AG56" s="32"/>
      <c r="AH56" s="84" t="s">
        <v>63</v>
      </c>
      <c r="AI56" s="85"/>
      <c r="AJ56" s="25">
        <v>4</v>
      </c>
    </row>
    <row r="57" spans="1:37" ht="36" customHeight="1">
      <c r="A57" s="91"/>
      <c r="C57" s="10"/>
      <c r="D57" s="84" t="s">
        <v>64</v>
      </c>
      <c r="E57" s="85"/>
      <c r="F57" s="25">
        <v>5</v>
      </c>
      <c r="H57" s="10"/>
      <c r="I57" s="84" t="s">
        <v>64</v>
      </c>
      <c r="J57" s="85"/>
      <c r="K57" s="25">
        <v>5</v>
      </c>
      <c r="X57" s="84" t="s">
        <v>65</v>
      </c>
      <c r="Y57" s="85"/>
      <c r="Z57" s="25">
        <v>5</v>
      </c>
      <c r="AB57" s="10"/>
      <c r="AC57" s="84" t="s">
        <v>66</v>
      </c>
      <c r="AD57" s="85"/>
      <c r="AE57" s="25">
        <v>5</v>
      </c>
      <c r="AG57" s="10"/>
      <c r="AH57" s="84" t="s">
        <v>66</v>
      </c>
      <c r="AI57" s="85"/>
      <c r="AJ57" s="25">
        <v>5</v>
      </c>
    </row>
    <row r="58" spans="1:37" ht="33" customHeight="1">
      <c r="A58" s="91"/>
      <c r="C58" s="10"/>
      <c r="D58" s="74" t="s">
        <v>106</v>
      </c>
      <c r="E58" s="75"/>
      <c r="F58" s="76"/>
      <c r="H58" s="10"/>
      <c r="I58" s="74" t="s">
        <v>107</v>
      </c>
      <c r="J58" s="75"/>
      <c r="K58" s="76"/>
      <c r="X58" s="74" t="s">
        <v>70</v>
      </c>
      <c r="Y58" s="75"/>
      <c r="Z58" s="76"/>
      <c r="AB58" s="10"/>
      <c r="AC58" s="74" t="s">
        <v>108</v>
      </c>
      <c r="AD58" s="75"/>
      <c r="AE58" s="76"/>
      <c r="AG58" s="10"/>
      <c r="AH58" s="74" t="s">
        <v>72</v>
      </c>
      <c r="AI58" s="75"/>
      <c r="AJ58" s="76"/>
    </row>
    <row r="59" spans="1:37">
      <c r="A59" s="91"/>
      <c r="C59" s="10"/>
      <c r="H59" s="10"/>
      <c r="AB59" s="10"/>
      <c r="AG59" s="10"/>
    </row>
    <row r="60" spans="1:37" ht="56.1" customHeight="1">
      <c r="A60" s="91"/>
      <c r="C60" s="22"/>
      <c r="D60" s="71" t="s">
        <v>109</v>
      </c>
      <c r="E60" s="72"/>
      <c r="F60" s="73"/>
      <c r="G60" s="28"/>
      <c r="H60" s="29"/>
      <c r="I60" s="71" t="s">
        <v>110</v>
      </c>
      <c r="J60" s="72"/>
      <c r="K60" s="73"/>
      <c r="L60" s="28"/>
      <c r="M60" s="3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9"/>
      <c r="AC60" s="71" t="s">
        <v>111</v>
      </c>
      <c r="AD60" s="72"/>
      <c r="AE60" s="73"/>
      <c r="AF60" s="28"/>
      <c r="AG60" s="29"/>
      <c r="AH60" s="71" t="s">
        <v>112</v>
      </c>
      <c r="AI60" s="72"/>
      <c r="AJ60" s="73"/>
      <c r="AK60" s="28"/>
    </row>
    <row r="61" spans="1:37" ht="31.5">
      <c r="A61" s="91"/>
      <c r="C61" s="2"/>
      <c r="D61" s="95" t="s">
        <v>41</v>
      </c>
      <c r="E61" s="99">
        <f>((F67*F62)/$F$21)</f>
        <v>0.42857142857142799</v>
      </c>
      <c r="F61" s="33" t="s">
        <v>14</v>
      </c>
      <c r="H61" s="10"/>
      <c r="I61" s="95" t="s">
        <v>41</v>
      </c>
      <c r="J61" s="99">
        <f>((K67*K62)/$K$21)</f>
        <v>0.3</v>
      </c>
      <c r="K61" s="23" t="s">
        <v>14</v>
      </c>
      <c r="AB61" s="2"/>
      <c r="AC61" s="95" t="s">
        <v>41</v>
      </c>
      <c r="AD61" s="99">
        <f>((AE67*AE62)/$AE$21)</f>
        <v>0.42857142857142899</v>
      </c>
      <c r="AE61" s="23" t="s">
        <v>14</v>
      </c>
      <c r="AG61" s="8"/>
      <c r="AH61" s="95" t="s">
        <v>41</v>
      </c>
      <c r="AI61" s="99">
        <f>((AJ67*AJ62)/$AJ$21)</f>
        <v>0.75</v>
      </c>
      <c r="AJ61" s="23" t="s">
        <v>14</v>
      </c>
    </row>
    <row r="62" spans="1:37" ht="15.75">
      <c r="A62" s="91"/>
      <c r="C62" s="10"/>
      <c r="D62" s="96"/>
      <c r="E62" s="100"/>
      <c r="F62" s="18">
        <v>0.01</v>
      </c>
      <c r="H62" s="10"/>
      <c r="I62" s="96"/>
      <c r="J62" s="100"/>
      <c r="K62" s="18">
        <v>0.01</v>
      </c>
      <c r="AB62" s="10"/>
      <c r="AC62" s="96"/>
      <c r="AD62" s="100"/>
      <c r="AE62" s="18">
        <v>0.05</v>
      </c>
      <c r="AG62" s="8"/>
      <c r="AH62" s="96"/>
      <c r="AI62" s="100"/>
      <c r="AJ62" s="18">
        <v>0.05</v>
      </c>
    </row>
    <row r="63" spans="1:37" ht="33" customHeight="1">
      <c r="A63" s="91"/>
      <c r="C63" s="10"/>
      <c r="D63" s="74" t="s">
        <v>113</v>
      </c>
      <c r="E63" s="75"/>
      <c r="F63" s="76"/>
      <c r="H63" s="10"/>
      <c r="I63" s="77" t="s">
        <v>114</v>
      </c>
      <c r="J63" s="78"/>
      <c r="K63" s="79"/>
      <c r="AB63" s="10"/>
      <c r="AC63" s="77" t="s">
        <v>115</v>
      </c>
      <c r="AD63" s="78"/>
      <c r="AE63" s="79"/>
      <c r="AG63" s="8"/>
      <c r="AH63" s="77" t="s">
        <v>47</v>
      </c>
      <c r="AI63" s="78"/>
      <c r="AJ63" s="79"/>
    </row>
    <row r="64" spans="1:37">
      <c r="A64" s="91"/>
      <c r="C64" s="10"/>
      <c r="D64" s="80" t="s">
        <v>48</v>
      </c>
      <c r="E64" s="81"/>
      <c r="F64" s="24" t="s">
        <v>49</v>
      </c>
      <c r="H64" s="10"/>
      <c r="I64" s="80" t="s">
        <v>48</v>
      </c>
      <c r="J64" s="81"/>
      <c r="K64" s="24" t="s">
        <v>49</v>
      </c>
      <c r="AB64" s="10"/>
      <c r="AC64" s="80" t="s">
        <v>48</v>
      </c>
      <c r="AD64" s="81"/>
      <c r="AE64" s="24" t="s">
        <v>49</v>
      </c>
      <c r="AG64" s="8"/>
      <c r="AH64" s="80" t="s">
        <v>48</v>
      </c>
      <c r="AI64" s="81"/>
      <c r="AJ64" s="24" t="s">
        <v>49</v>
      </c>
    </row>
    <row r="65" spans="1:36" ht="30.95" customHeight="1">
      <c r="A65" s="91"/>
      <c r="C65" s="10"/>
      <c r="D65" s="82" t="s">
        <v>50</v>
      </c>
      <c r="E65" s="83"/>
      <c r="F65" s="25">
        <v>1</v>
      </c>
      <c r="G65" s="31"/>
      <c r="H65" s="32"/>
      <c r="I65" s="82" t="s">
        <v>50</v>
      </c>
      <c r="J65" s="83"/>
      <c r="K65" s="25">
        <v>1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2"/>
      <c r="AC65" s="84" t="s">
        <v>54</v>
      </c>
      <c r="AD65" s="85"/>
      <c r="AE65" s="25">
        <v>1</v>
      </c>
      <c r="AF65" s="31"/>
      <c r="AG65" s="37"/>
      <c r="AH65" s="84" t="s">
        <v>54</v>
      </c>
      <c r="AI65" s="85"/>
      <c r="AJ65" s="25">
        <v>1</v>
      </c>
    </row>
    <row r="66" spans="1:36" ht="36.950000000000003" customHeight="1">
      <c r="A66" s="91"/>
      <c r="C66" s="10"/>
      <c r="D66" s="84" t="s">
        <v>55</v>
      </c>
      <c r="E66" s="85"/>
      <c r="F66" s="26">
        <v>2</v>
      </c>
      <c r="G66" s="31"/>
      <c r="H66" s="32"/>
      <c r="I66" s="84" t="s">
        <v>55</v>
      </c>
      <c r="J66" s="85"/>
      <c r="K66" s="26">
        <v>2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2"/>
      <c r="AC66" s="84" t="s">
        <v>57</v>
      </c>
      <c r="AD66" s="85"/>
      <c r="AE66" s="26">
        <v>2</v>
      </c>
      <c r="AF66" s="31"/>
      <c r="AG66" s="37"/>
      <c r="AH66" s="84" t="s">
        <v>57</v>
      </c>
      <c r="AI66" s="85"/>
      <c r="AJ66" s="26">
        <v>2</v>
      </c>
    </row>
    <row r="67" spans="1:36" ht="41.1" customHeight="1">
      <c r="A67" s="91"/>
      <c r="C67" s="10"/>
      <c r="D67" s="86" t="s">
        <v>58</v>
      </c>
      <c r="E67" s="87"/>
      <c r="F67" s="27">
        <v>3</v>
      </c>
      <c r="G67" s="31"/>
      <c r="H67" s="32"/>
      <c r="I67" s="86" t="s">
        <v>58</v>
      </c>
      <c r="J67" s="87"/>
      <c r="K67" s="27">
        <v>3</v>
      </c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2"/>
      <c r="AC67" s="86" t="s">
        <v>60</v>
      </c>
      <c r="AD67" s="87"/>
      <c r="AE67" s="27">
        <v>3</v>
      </c>
      <c r="AF67" s="31"/>
      <c r="AG67" s="37"/>
      <c r="AH67" s="86" t="s">
        <v>60</v>
      </c>
      <c r="AI67" s="87"/>
      <c r="AJ67" s="27">
        <v>3</v>
      </c>
    </row>
    <row r="68" spans="1:36" ht="39" customHeight="1">
      <c r="A68" s="91"/>
      <c r="C68" s="10"/>
      <c r="D68" s="84" t="s">
        <v>61</v>
      </c>
      <c r="E68" s="85"/>
      <c r="F68" s="25">
        <v>4</v>
      </c>
      <c r="G68" s="31"/>
      <c r="H68" s="32"/>
      <c r="I68" s="84" t="s">
        <v>61</v>
      </c>
      <c r="J68" s="85"/>
      <c r="K68" s="25">
        <v>4</v>
      </c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2"/>
      <c r="AC68" s="84" t="s">
        <v>63</v>
      </c>
      <c r="AD68" s="85"/>
      <c r="AE68" s="25">
        <v>4</v>
      </c>
      <c r="AF68" s="31"/>
      <c r="AG68" s="37"/>
      <c r="AH68" s="84" t="s">
        <v>63</v>
      </c>
      <c r="AI68" s="85"/>
      <c r="AJ68" s="25">
        <v>4</v>
      </c>
    </row>
    <row r="69" spans="1:36" ht="36" customHeight="1">
      <c r="A69" s="91"/>
      <c r="C69" s="10"/>
      <c r="D69" s="84" t="s">
        <v>64</v>
      </c>
      <c r="E69" s="85"/>
      <c r="F69" s="25">
        <v>5</v>
      </c>
      <c r="H69" s="10"/>
      <c r="I69" s="84" t="s">
        <v>64</v>
      </c>
      <c r="J69" s="85"/>
      <c r="K69" s="25">
        <v>5</v>
      </c>
      <c r="AB69" s="10"/>
      <c r="AC69" s="84" t="s">
        <v>66</v>
      </c>
      <c r="AD69" s="85"/>
      <c r="AE69" s="25">
        <v>5</v>
      </c>
      <c r="AG69" s="8"/>
      <c r="AH69" s="84" t="s">
        <v>66</v>
      </c>
      <c r="AI69" s="85"/>
      <c r="AJ69" s="25">
        <v>5</v>
      </c>
    </row>
    <row r="70" spans="1:36" ht="27.95" customHeight="1">
      <c r="A70" s="91"/>
      <c r="C70" s="10"/>
      <c r="D70" s="74" t="s">
        <v>116</v>
      </c>
      <c r="E70" s="75"/>
      <c r="F70" s="76"/>
      <c r="H70" s="10"/>
      <c r="I70" s="74" t="s">
        <v>117</v>
      </c>
      <c r="J70" s="75"/>
      <c r="K70" s="76"/>
      <c r="AB70" s="10"/>
      <c r="AC70" s="74" t="s">
        <v>93</v>
      </c>
      <c r="AD70" s="75"/>
      <c r="AE70" s="76"/>
      <c r="AG70" s="8"/>
      <c r="AH70" s="74" t="s">
        <v>72</v>
      </c>
      <c r="AI70" s="75"/>
      <c r="AJ70" s="76"/>
    </row>
    <row r="71" spans="1:36">
      <c r="A71" s="91"/>
      <c r="C71" s="10"/>
      <c r="H71" s="10"/>
      <c r="I71" s="47"/>
      <c r="AB71" s="10"/>
    </row>
    <row r="72" spans="1:36" ht="54" customHeight="1">
      <c r="A72" s="91"/>
      <c r="B72" s="28"/>
      <c r="C72" s="29"/>
      <c r="D72" s="71" t="s">
        <v>118</v>
      </c>
      <c r="E72" s="72"/>
      <c r="F72" s="73"/>
      <c r="G72" s="28"/>
      <c r="H72" s="29"/>
      <c r="I72" s="71" t="s">
        <v>119</v>
      </c>
      <c r="J72" s="72"/>
      <c r="K72" s="73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9"/>
      <c r="AC72" s="71" t="s">
        <v>120</v>
      </c>
      <c r="AD72" s="72"/>
      <c r="AE72" s="73"/>
    </row>
    <row r="73" spans="1:36" ht="31.5">
      <c r="A73" s="91"/>
      <c r="C73" s="2"/>
      <c r="D73" s="95" t="s">
        <v>41</v>
      </c>
      <c r="E73" s="99">
        <f>((F77*F74)/$F$21)</f>
        <v>0.14285714285714299</v>
      </c>
      <c r="F73" s="33" t="s">
        <v>14</v>
      </c>
      <c r="H73" s="10"/>
      <c r="I73" s="95" t="s">
        <v>41</v>
      </c>
      <c r="J73" s="99">
        <f>((K79*K74)/$K$21)</f>
        <v>0.3</v>
      </c>
      <c r="K73" s="23" t="s">
        <v>14</v>
      </c>
      <c r="AB73" s="2"/>
      <c r="AC73" s="95" t="s">
        <v>41</v>
      </c>
      <c r="AD73" s="99">
        <f>((AE79*AE74)/$AE$21)</f>
        <v>0.42857142857142899</v>
      </c>
      <c r="AE73" s="23" t="s">
        <v>14</v>
      </c>
    </row>
    <row r="74" spans="1:36" ht="15.75">
      <c r="A74" s="91"/>
      <c r="C74" s="10"/>
      <c r="D74" s="96"/>
      <c r="E74" s="100"/>
      <c r="F74" s="18">
        <v>0.01</v>
      </c>
      <c r="H74" s="10"/>
      <c r="I74" s="96"/>
      <c r="J74" s="100"/>
      <c r="K74" s="18">
        <v>0.01</v>
      </c>
      <c r="AB74" s="10"/>
      <c r="AC74" s="96"/>
      <c r="AD74" s="100"/>
      <c r="AE74" s="18">
        <v>0.05</v>
      </c>
    </row>
    <row r="75" spans="1:36" ht="33" customHeight="1">
      <c r="A75" s="91"/>
      <c r="C75" s="10"/>
      <c r="D75" s="74" t="s">
        <v>121</v>
      </c>
      <c r="E75" s="75"/>
      <c r="F75" s="76"/>
      <c r="H75" s="10"/>
      <c r="I75" s="77" t="s">
        <v>122</v>
      </c>
      <c r="J75" s="78"/>
      <c r="K75" s="79"/>
      <c r="AB75" s="10"/>
      <c r="AC75" s="77" t="s">
        <v>123</v>
      </c>
      <c r="AD75" s="78"/>
      <c r="AE75" s="79"/>
    </row>
    <row r="76" spans="1:36">
      <c r="A76" s="91"/>
      <c r="C76" s="10"/>
      <c r="D76" s="80" t="s">
        <v>48</v>
      </c>
      <c r="E76" s="81"/>
      <c r="F76" s="24" t="s">
        <v>49</v>
      </c>
      <c r="H76" s="10"/>
      <c r="I76" s="80" t="s">
        <v>48</v>
      </c>
      <c r="J76" s="81"/>
      <c r="K76" s="24" t="s">
        <v>49</v>
      </c>
      <c r="AB76" s="10"/>
      <c r="AC76" s="80" t="s">
        <v>48</v>
      </c>
      <c r="AD76" s="81"/>
      <c r="AE76" s="24" t="s">
        <v>49</v>
      </c>
    </row>
    <row r="77" spans="1:36" ht="30" customHeight="1">
      <c r="A77" s="91"/>
      <c r="C77" s="10"/>
      <c r="D77" s="88" t="s">
        <v>50</v>
      </c>
      <c r="E77" s="89"/>
      <c r="F77" s="30">
        <v>1</v>
      </c>
      <c r="G77" s="31"/>
      <c r="H77" s="32"/>
      <c r="I77" s="82" t="s">
        <v>50</v>
      </c>
      <c r="J77" s="83"/>
      <c r="K77" s="25">
        <v>1</v>
      </c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2"/>
      <c r="AC77" s="84" t="s">
        <v>54</v>
      </c>
      <c r="AD77" s="85"/>
      <c r="AE77" s="25">
        <v>1</v>
      </c>
      <c r="AF77" s="31"/>
    </row>
    <row r="78" spans="1:36" ht="35.1" customHeight="1">
      <c r="A78" s="91"/>
      <c r="C78" s="10"/>
      <c r="D78" s="84" t="s">
        <v>55</v>
      </c>
      <c r="E78" s="85"/>
      <c r="F78" s="26">
        <v>2</v>
      </c>
      <c r="G78" s="31"/>
      <c r="H78" s="32"/>
      <c r="I78" s="84" t="s">
        <v>55</v>
      </c>
      <c r="J78" s="85"/>
      <c r="K78" s="26">
        <v>2</v>
      </c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2"/>
      <c r="AC78" s="84" t="s">
        <v>57</v>
      </c>
      <c r="AD78" s="85"/>
      <c r="AE78" s="26">
        <v>2</v>
      </c>
      <c r="AF78" s="31"/>
    </row>
    <row r="79" spans="1:36" ht="42.95" customHeight="1">
      <c r="A79" s="91"/>
      <c r="C79" s="10"/>
      <c r="D79" s="84" t="s">
        <v>58</v>
      </c>
      <c r="E79" s="85"/>
      <c r="F79" s="26">
        <v>3</v>
      </c>
      <c r="G79" s="31"/>
      <c r="H79" s="32"/>
      <c r="I79" s="86" t="s">
        <v>58</v>
      </c>
      <c r="J79" s="87"/>
      <c r="K79" s="27">
        <v>3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2"/>
      <c r="AC79" s="86" t="s">
        <v>60</v>
      </c>
      <c r="AD79" s="87"/>
      <c r="AE79" s="27">
        <v>3</v>
      </c>
      <c r="AF79" s="31"/>
    </row>
    <row r="80" spans="1:36" ht="35.1" customHeight="1">
      <c r="A80" s="91"/>
      <c r="C80" s="10"/>
      <c r="D80" s="84" t="s">
        <v>61</v>
      </c>
      <c r="E80" s="85"/>
      <c r="F80" s="25">
        <v>4</v>
      </c>
      <c r="G80" s="31"/>
      <c r="H80" s="32"/>
      <c r="I80" s="84" t="s">
        <v>61</v>
      </c>
      <c r="J80" s="85"/>
      <c r="K80" s="25">
        <v>4</v>
      </c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2"/>
      <c r="AC80" s="84" t="s">
        <v>63</v>
      </c>
      <c r="AD80" s="85"/>
      <c r="AE80" s="25">
        <v>4</v>
      </c>
      <c r="AF80" s="31"/>
    </row>
    <row r="81" spans="1:34" ht="35.1" customHeight="1">
      <c r="A81" s="91"/>
      <c r="C81" s="10"/>
      <c r="D81" s="84" t="s">
        <v>64</v>
      </c>
      <c r="E81" s="85"/>
      <c r="F81" s="25">
        <v>5</v>
      </c>
      <c r="H81" s="10"/>
      <c r="I81" s="84" t="s">
        <v>64</v>
      </c>
      <c r="J81" s="85"/>
      <c r="K81" s="25">
        <v>5</v>
      </c>
      <c r="AB81" s="10"/>
      <c r="AC81" s="84" t="s">
        <v>66</v>
      </c>
      <c r="AD81" s="85"/>
      <c r="AE81" s="25">
        <v>5</v>
      </c>
    </row>
    <row r="82" spans="1:34" ht="27.95" customHeight="1">
      <c r="A82" s="91"/>
      <c r="C82" s="10"/>
      <c r="D82" s="74" t="s">
        <v>124</v>
      </c>
      <c r="E82" s="75"/>
      <c r="F82" s="76"/>
      <c r="H82" s="10"/>
      <c r="I82" s="74" t="s">
        <v>125</v>
      </c>
      <c r="J82" s="75"/>
      <c r="K82" s="76"/>
      <c r="AB82" s="10"/>
      <c r="AC82" s="74" t="s">
        <v>126</v>
      </c>
      <c r="AD82" s="75"/>
      <c r="AE82" s="76"/>
    </row>
    <row r="83" spans="1:34">
      <c r="A83" s="91"/>
      <c r="C83" s="10"/>
      <c r="H83" s="10"/>
      <c r="AB83" s="10"/>
    </row>
    <row r="84" spans="1:34" ht="54" customHeight="1">
      <c r="A84" s="91"/>
      <c r="B84" s="28"/>
      <c r="C84" s="29"/>
      <c r="D84" s="71" t="s">
        <v>127</v>
      </c>
      <c r="E84" s="72"/>
      <c r="F84" s="73"/>
      <c r="G84" s="28"/>
      <c r="H84" s="29"/>
      <c r="I84" s="71" t="s">
        <v>128</v>
      </c>
      <c r="J84" s="72"/>
      <c r="K84" s="73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9"/>
      <c r="AC84" s="71" t="s">
        <v>129</v>
      </c>
      <c r="AD84" s="72"/>
      <c r="AE84" s="73"/>
    </row>
    <row r="85" spans="1:34" ht="31.5">
      <c r="A85" s="91"/>
      <c r="C85" s="2"/>
      <c r="D85" s="95" t="s">
        <v>41</v>
      </c>
      <c r="E85" s="99">
        <f>((F91*F86)/$F$21)</f>
        <v>0.42857142857142799</v>
      </c>
      <c r="F85" s="23" t="s">
        <v>14</v>
      </c>
      <c r="H85" s="10"/>
      <c r="I85" s="95" t="s">
        <v>41</v>
      </c>
      <c r="J85" s="99">
        <f>((K91*K86)/$K$21)</f>
        <v>0.3</v>
      </c>
      <c r="K85" s="23" t="s">
        <v>14</v>
      </c>
      <c r="AB85" s="2"/>
      <c r="AC85" s="95" t="s">
        <v>41</v>
      </c>
      <c r="AD85" s="99">
        <f>((AE91*AE86)/$AE$21)</f>
        <v>0.42857142857142899</v>
      </c>
      <c r="AE85" s="23" t="s">
        <v>14</v>
      </c>
    </row>
    <row r="86" spans="1:34" ht="15.75">
      <c r="A86" s="91"/>
      <c r="C86" s="10"/>
      <c r="D86" s="96"/>
      <c r="E86" s="100"/>
      <c r="F86" s="18">
        <v>0.01</v>
      </c>
      <c r="H86" s="10"/>
      <c r="I86" s="96"/>
      <c r="J86" s="100"/>
      <c r="K86" s="18">
        <v>0.01</v>
      </c>
      <c r="AB86" s="10"/>
      <c r="AC86" s="96"/>
      <c r="AD86" s="100"/>
      <c r="AE86" s="18">
        <v>0.05</v>
      </c>
    </row>
    <row r="87" spans="1:34" ht="27" customHeight="1">
      <c r="A87" s="91"/>
      <c r="C87" s="10"/>
      <c r="D87" s="74" t="s">
        <v>130</v>
      </c>
      <c r="E87" s="75"/>
      <c r="F87" s="76"/>
      <c r="H87" s="10"/>
      <c r="I87" s="77" t="s">
        <v>131</v>
      </c>
      <c r="J87" s="78"/>
      <c r="K87" s="79"/>
      <c r="AB87" s="10"/>
      <c r="AC87" s="77" t="s">
        <v>132</v>
      </c>
      <c r="AD87" s="78"/>
      <c r="AE87" s="79"/>
    </row>
    <row r="88" spans="1:34">
      <c r="A88" s="91"/>
      <c r="C88" s="10"/>
      <c r="D88" s="80" t="s">
        <v>48</v>
      </c>
      <c r="E88" s="81"/>
      <c r="F88" s="24" t="s">
        <v>49</v>
      </c>
      <c r="H88" s="10"/>
      <c r="I88" s="80" t="s">
        <v>48</v>
      </c>
      <c r="J88" s="81"/>
      <c r="K88" s="24" t="s">
        <v>49</v>
      </c>
      <c r="AB88" s="10"/>
      <c r="AC88" s="80" t="s">
        <v>48</v>
      </c>
      <c r="AD88" s="81"/>
      <c r="AE88" s="24" t="s">
        <v>49</v>
      </c>
    </row>
    <row r="89" spans="1:34" ht="30.95" customHeight="1">
      <c r="A89" s="91"/>
      <c r="C89" s="10"/>
      <c r="D89" s="82" t="s">
        <v>50</v>
      </c>
      <c r="E89" s="83"/>
      <c r="F89" s="25">
        <v>1</v>
      </c>
      <c r="G89" s="31"/>
      <c r="H89" s="32"/>
      <c r="I89" s="82" t="s">
        <v>50</v>
      </c>
      <c r="J89" s="83"/>
      <c r="K89" s="25">
        <v>1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2"/>
      <c r="AC89" s="84" t="s">
        <v>54</v>
      </c>
      <c r="AD89" s="85"/>
      <c r="AE89" s="25">
        <v>1</v>
      </c>
      <c r="AF89" s="31"/>
      <c r="AG89" s="31"/>
      <c r="AH89" s="31"/>
    </row>
    <row r="90" spans="1:34" ht="36" customHeight="1">
      <c r="A90" s="91"/>
      <c r="C90" s="10"/>
      <c r="D90" s="84" t="s">
        <v>55</v>
      </c>
      <c r="E90" s="85"/>
      <c r="F90" s="26">
        <v>2</v>
      </c>
      <c r="G90" s="31"/>
      <c r="H90" s="32"/>
      <c r="I90" s="84" t="s">
        <v>55</v>
      </c>
      <c r="J90" s="85"/>
      <c r="K90" s="26">
        <v>2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2"/>
      <c r="AC90" s="84" t="s">
        <v>57</v>
      </c>
      <c r="AD90" s="85"/>
      <c r="AE90" s="26">
        <v>2</v>
      </c>
      <c r="AF90" s="31"/>
      <c r="AG90" s="31"/>
      <c r="AH90" s="31"/>
    </row>
    <row r="91" spans="1:34" ht="45" customHeight="1">
      <c r="A91" s="91"/>
      <c r="C91" s="10"/>
      <c r="D91" s="86" t="s">
        <v>58</v>
      </c>
      <c r="E91" s="87"/>
      <c r="F91" s="27">
        <v>3</v>
      </c>
      <c r="G91" s="31"/>
      <c r="H91" s="32"/>
      <c r="I91" s="86" t="s">
        <v>58</v>
      </c>
      <c r="J91" s="87"/>
      <c r="K91" s="27">
        <v>3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2"/>
      <c r="AC91" s="86" t="s">
        <v>60</v>
      </c>
      <c r="AD91" s="87"/>
      <c r="AE91" s="27">
        <v>3</v>
      </c>
      <c r="AF91" s="31"/>
      <c r="AG91" s="31"/>
      <c r="AH91" s="31"/>
    </row>
    <row r="92" spans="1:34" ht="42" customHeight="1">
      <c r="A92" s="91"/>
      <c r="C92" s="10"/>
      <c r="D92" s="84" t="s">
        <v>61</v>
      </c>
      <c r="E92" s="85"/>
      <c r="F92" s="25">
        <v>4</v>
      </c>
      <c r="G92" s="31"/>
      <c r="H92" s="32"/>
      <c r="I92" s="84" t="s">
        <v>61</v>
      </c>
      <c r="J92" s="85"/>
      <c r="K92" s="25">
        <v>4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2"/>
      <c r="AC92" s="84" t="s">
        <v>63</v>
      </c>
      <c r="AD92" s="85"/>
      <c r="AE92" s="25">
        <v>4</v>
      </c>
      <c r="AF92" s="31"/>
      <c r="AG92" s="31"/>
      <c r="AH92" s="31"/>
    </row>
    <row r="93" spans="1:34" ht="39.950000000000003" customHeight="1">
      <c r="A93" s="91"/>
      <c r="C93" s="10"/>
      <c r="D93" s="84" t="s">
        <v>64</v>
      </c>
      <c r="E93" s="85"/>
      <c r="F93" s="25">
        <v>5</v>
      </c>
      <c r="H93" s="10"/>
      <c r="I93" s="84" t="s">
        <v>64</v>
      </c>
      <c r="J93" s="85"/>
      <c r="K93" s="25">
        <v>5</v>
      </c>
      <c r="AB93" s="10"/>
      <c r="AC93" s="84" t="s">
        <v>66</v>
      </c>
      <c r="AD93" s="85"/>
      <c r="AE93" s="25">
        <v>5</v>
      </c>
    </row>
    <row r="94" spans="1:34" ht="27.95" customHeight="1">
      <c r="A94" s="91"/>
      <c r="C94" s="10"/>
      <c r="D94" s="74" t="s">
        <v>124</v>
      </c>
      <c r="E94" s="75"/>
      <c r="F94" s="76"/>
      <c r="H94" s="10"/>
      <c r="I94" s="74" t="s">
        <v>133</v>
      </c>
      <c r="J94" s="75"/>
      <c r="K94" s="76"/>
      <c r="AB94" s="10"/>
      <c r="AC94" s="74" t="s">
        <v>134</v>
      </c>
      <c r="AD94" s="75"/>
      <c r="AE94" s="76"/>
    </row>
    <row r="95" spans="1:34">
      <c r="A95" s="91"/>
      <c r="C95" s="10"/>
      <c r="H95" s="10"/>
      <c r="AB95" s="10"/>
    </row>
    <row r="96" spans="1:34" ht="59.1" customHeight="1">
      <c r="A96" s="91"/>
      <c r="B96" s="28"/>
      <c r="C96" s="29"/>
      <c r="D96" s="71" t="s">
        <v>135</v>
      </c>
      <c r="E96" s="72"/>
      <c r="F96" s="73"/>
      <c r="G96" s="28"/>
      <c r="H96" s="29"/>
      <c r="I96" s="71" t="s">
        <v>136</v>
      </c>
      <c r="J96" s="72"/>
      <c r="K96" s="73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9"/>
      <c r="AC96" s="71" t="s">
        <v>137</v>
      </c>
      <c r="AD96" s="72"/>
      <c r="AE96" s="73"/>
    </row>
    <row r="97" spans="1:33" ht="31.5">
      <c r="A97" s="91"/>
      <c r="D97" s="95" t="s">
        <v>41</v>
      </c>
      <c r="E97" s="99">
        <f>((F103*F98)/$F$21)</f>
        <v>0.42857142857142799</v>
      </c>
      <c r="F97" s="23" t="s">
        <v>14</v>
      </c>
      <c r="H97" s="10"/>
      <c r="I97" s="95" t="s">
        <v>41</v>
      </c>
      <c r="J97" s="99">
        <f>((K103*K98)/$K$21)</f>
        <v>0.3</v>
      </c>
      <c r="K97" s="23" t="s">
        <v>14</v>
      </c>
      <c r="AC97" s="95" t="s">
        <v>41</v>
      </c>
      <c r="AD97" s="99">
        <f>((AE103*AE98)/$AE$21)</f>
        <v>0.42857142857142899</v>
      </c>
      <c r="AE97" s="23" t="s">
        <v>14</v>
      </c>
    </row>
    <row r="98" spans="1:33" ht="15.75">
      <c r="A98" s="91"/>
      <c r="D98" s="96"/>
      <c r="E98" s="100"/>
      <c r="F98" s="18">
        <v>0.01</v>
      </c>
      <c r="H98" s="10"/>
      <c r="I98" s="96"/>
      <c r="J98" s="100"/>
      <c r="K98" s="18">
        <v>0.01</v>
      </c>
      <c r="AC98" s="96"/>
      <c r="AD98" s="100"/>
      <c r="AE98" s="18">
        <v>0.05</v>
      </c>
    </row>
    <row r="99" spans="1:33" ht="32.1" customHeight="1">
      <c r="A99" s="91"/>
      <c r="D99" s="74" t="s">
        <v>138</v>
      </c>
      <c r="E99" s="75"/>
      <c r="F99" s="76"/>
      <c r="H99" s="10"/>
      <c r="I99" s="77" t="s">
        <v>139</v>
      </c>
      <c r="J99" s="78"/>
      <c r="K99" s="79"/>
      <c r="AC99" s="77" t="s">
        <v>140</v>
      </c>
      <c r="AD99" s="78"/>
      <c r="AE99" s="79"/>
    </row>
    <row r="100" spans="1:33">
      <c r="A100" s="91"/>
      <c r="D100" s="80" t="s">
        <v>48</v>
      </c>
      <c r="E100" s="81"/>
      <c r="F100" s="24" t="s">
        <v>49</v>
      </c>
      <c r="H100" s="10"/>
      <c r="I100" s="80" t="s">
        <v>48</v>
      </c>
      <c r="J100" s="81"/>
      <c r="K100" s="24" t="s">
        <v>49</v>
      </c>
      <c r="AC100" s="80" t="s">
        <v>48</v>
      </c>
      <c r="AD100" s="81"/>
      <c r="AE100" s="24" t="s">
        <v>49</v>
      </c>
    </row>
    <row r="101" spans="1:33" ht="30" customHeight="1">
      <c r="A101" s="91"/>
      <c r="D101" s="82" t="s">
        <v>50</v>
      </c>
      <c r="E101" s="83"/>
      <c r="F101" s="25">
        <v>1</v>
      </c>
      <c r="G101" s="31"/>
      <c r="H101" s="32"/>
      <c r="I101" s="82" t="s">
        <v>50</v>
      </c>
      <c r="J101" s="83"/>
      <c r="K101" s="25">
        <v>1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84" t="s">
        <v>54</v>
      </c>
      <c r="AD101" s="85"/>
      <c r="AE101" s="25">
        <v>1</v>
      </c>
      <c r="AF101" s="31"/>
      <c r="AG101" s="31"/>
    </row>
    <row r="102" spans="1:33" ht="39" customHeight="1">
      <c r="A102" s="91"/>
      <c r="D102" s="84" t="s">
        <v>55</v>
      </c>
      <c r="E102" s="85"/>
      <c r="F102" s="26">
        <v>2</v>
      </c>
      <c r="G102" s="31"/>
      <c r="H102" s="32"/>
      <c r="I102" s="84" t="s">
        <v>55</v>
      </c>
      <c r="J102" s="85"/>
      <c r="K102" s="26">
        <v>2</v>
      </c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84" t="s">
        <v>57</v>
      </c>
      <c r="AD102" s="85"/>
      <c r="AE102" s="26">
        <v>2</v>
      </c>
      <c r="AF102" s="31"/>
      <c r="AG102" s="31"/>
    </row>
    <row r="103" spans="1:33" ht="59.1" customHeight="1">
      <c r="A103" s="91"/>
      <c r="D103" s="86" t="s">
        <v>58</v>
      </c>
      <c r="E103" s="87"/>
      <c r="F103" s="27">
        <v>3</v>
      </c>
      <c r="G103" s="31"/>
      <c r="H103" s="32"/>
      <c r="I103" s="86" t="s">
        <v>58</v>
      </c>
      <c r="J103" s="87"/>
      <c r="K103" s="27">
        <v>3</v>
      </c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86" t="s">
        <v>60</v>
      </c>
      <c r="AD103" s="87"/>
      <c r="AE103" s="27">
        <v>3</v>
      </c>
      <c r="AF103" s="31"/>
      <c r="AG103" s="31"/>
    </row>
    <row r="104" spans="1:33" ht="36" customHeight="1">
      <c r="A104" s="91"/>
      <c r="D104" s="84" t="s">
        <v>61</v>
      </c>
      <c r="E104" s="85"/>
      <c r="F104" s="25">
        <v>4</v>
      </c>
      <c r="G104" s="31"/>
      <c r="H104" s="32"/>
      <c r="I104" s="84" t="s">
        <v>61</v>
      </c>
      <c r="J104" s="85"/>
      <c r="K104" s="25">
        <v>4</v>
      </c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84" t="s">
        <v>63</v>
      </c>
      <c r="AD104" s="85"/>
      <c r="AE104" s="25">
        <v>4</v>
      </c>
      <c r="AF104" s="31"/>
      <c r="AG104" s="31"/>
    </row>
    <row r="105" spans="1:33" ht="39" customHeight="1">
      <c r="A105" s="91"/>
      <c r="D105" s="84" t="s">
        <v>64</v>
      </c>
      <c r="E105" s="85"/>
      <c r="F105" s="25">
        <v>5</v>
      </c>
      <c r="H105" s="10"/>
      <c r="I105" s="84" t="s">
        <v>64</v>
      </c>
      <c r="J105" s="85"/>
      <c r="K105" s="25">
        <v>5</v>
      </c>
      <c r="AC105" s="84" t="s">
        <v>66</v>
      </c>
      <c r="AD105" s="85"/>
      <c r="AE105" s="25">
        <v>5</v>
      </c>
    </row>
    <row r="106" spans="1:33" ht="30.95" customHeight="1">
      <c r="A106" s="91"/>
      <c r="D106" s="74" t="s">
        <v>124</v>
      </c>
      <c r="E106" s="75"/>
      <c r="F106" s="76"/>
      <c r="H106" s="10"/>
      <c r="I106" s="74" t="s">
        <v>141</v>
      </c>
      <c r="J106" s="75"/>
      <c r="K106" s="76"/>
      <c r="AC106" s="74" t="s">
        <v>142</v>
      </c>
      <c r="AD106" s="75"/>
      <c r="AE106" s="76"/>
    </row>
    <row r="107" spans="1:33">
      <c r="A107" s="91"/>
      <c r="H107" s="10"/>
    </row>
    <row r="108" spans="1:33" ht="59.1" customHeight="1">
      <c r="A108" s="91"/>
      <c r="H108" s="22"/>
      <c r="I108" s="71" t="s">
        <v>143</v>
      </c>
      <c r="J108" s="72"/>
      <c r="K108" s="73"/>
    </row>
    <row r="109" spans="1:33" ht="15.75">
      <c r="A109" s="91"/>
      <c r="H109" s="2"/>
      <c r="I109" s="95" t="s">
        <v>41</v>
      </c>
      <c r="J109" s="99">
        <f>((K115*K110)/$K$21)</f>
        <v>0.3</v>
      </c>
      <c r="K109" s="23" t="s">
        <v>14</v>
      </c>
    </row>
    <row r="110" spans="1:33" ht="15.75">
      <c r="A110" s="91"/>
      <c r="H110" s="10"/>
      <c r="I110" s="96"/>
      <c r="J110" s="100"/>
      <c r="K110" s="18">
        <v>0.01</v>
      </c>
    </row>
    <row r="111" spans="1:33" ht="36" customHeight="1">
      <c r="A111" s="91"/>
      <c r="H111" s="10"/>
      <c r="I111" s="77" t="s">
        <v>144</v>
      </c>
      <c r="J111" s="78"/>
      <c r="K111" s="79"/>
    </row>
    <row r="112" spans="1:33">
      <c r="A112" s="91"/>
      <c r="H112" s="10"/>
      <c r="I112" s="80" t="s">
        <v>48</v>
      </c>
      <c r="J112" s="81"/>
      <c r="K112" s="24" t="s">
        <v>49</v>
      </c>
    </row>
    <row r="113" spans="1:12" ht="30.95" customHeight="1">
      <c r="A113" s="91"/>
      <c r="F113" s="31"/>
      <c r="G113" s="31"/>
      <c r="H113" s="32"/>
      <c r="I113" s="82" t="s">
        <v>50</v>
      </c>
      <c r="J113" s="83"/>
      <c r="K113" s="25">
        <v>1</v>
      </c>
      <c r="L113" s="31"/>
    </row>
    <row r="114" spans="1:12" ht="36" customHeight="1">
      <c r="A114" s="91"/>
      <c r="F114" s="31"/>
      <c r="G114" s="31"/>
      <c r="H114" s="32"/>
      <c r="I114" s="84" t="s">
        <v>55</v>
      </c>
      <c r="J114" s="85"/>
      <c r="K114" s="26">
        <v>2</v>
      </c>
      <c r="L114" s="31"/>
    </row>
    <row r="115" spans="1:12" ht="50.1" customHeight="1">
      <c r="A115" s="91"/>
      <c r="F115" s="31"/>
      <c r="G115" s="31"/>
      <c r="H115" s="32"/>
      <c r="I115" s="86" t="s">
        <v>58</v>
      </c>
      <c r="J115" s="87"/>
      <c r="K115" s="27">
        <v>3</v>
      </c>
      <c r="L115" s="31"/>
    </row>
    <row r="116" spans="1:12" ht="39" customHeight="1">
      <c r="A116" s="91"/>
      <c r="F116" s="31"/>
      <c r="G116" s="31"/>
      <c r="H116" s="32"/>
      <c r="I116" s="84" t="s">
        <v>61</v>
      </c>
      <c r="J116" s="85"/>
      <c r="K116" s="25">
        <v>4</v>
      </c>
      <c r="L116" s="31"/>
    </row>
    <row r="117" spans="1:12" ht="39.950000000000003" customHeight="1">
      <c r="A117" s="91"/>
      <c r="H117" s="10"/>
      <c r="I117" s="84" t="s">
        <v>64</v>
      </c>
      <c r="J117" s="85"/>
      <c r="K117" s="25">
        <v>5</v>
      </c>
    </row>
    <row r="118" spans="1:12" ht="27.95" customHeight="1">
      <c r="A118" s="91"/>
      <c r="H118" s="10"/>
      <c r="I118" s="74" t="s">
        <v>145</v>
      </c>
      <c r="J118" s="75"/>
      <c r="K118" s="76"/>
    </row>
    <row r="119" spans="1:12">
      <c r="A119" s="91"/>
      <c r="H119" s="10"/>
    </row>
    <row r="120" spans="1:12" ht="62.1" customHeight="1">
      <c r="A120" s="91"/>
      <c r="H120" s="22"/>
      <c r="I120" s="71" t="s">
        <v>146</v>
      </c>
      <c r="J120" s="72"/>
      <c r="K120" s="73"/>
    </row>
    <row r="121" spans="1:12" ht="15.75">
      <c r="A121" s="91"/>
      <c r="H121" s="2"/>
      <c r="I121" s="95" t="s">
        <v>41</v>
      </c>
      <c r="J121" s="99">
        <f>((K127*K122)/$K$21)</f>
        <v>0.3</v>
      </c>
      <c r="K121" s="23" t="s">
        <v>14</v>
      </c>
    </row>
    <row r="122" spans="1:12" ht="15.75">
      <c r="A122" s="91"/>
      <c r="H122" s="10"/>
      <c r="I122" s="96"/>
      <c r="J122" s="100"/>
      <c r="K122" s="18">
        <v>0.01</v>
      </c>
    </row>
    <row r="123" spans="1:12" ht="32.1" customHeight="1">
      <c r="A123" s="91"/>
      <c r="H123" s="10"/>
      <c r="I123" s="77" t="s">
        <v>147</v>
      </c>
      <c r="J123" s="78"/>
      <c r="K123" s="79"/>
    </row>
    <row r="124" spans="1:12">
      <c r="A124" s="91"/>
      <c r="H124" s="10"/>
      <c r="I124" s="80" t="s">
        <v>48</v>
      </c>
      <c r="J124" s="81"/>
      <c r="K124" s="24" t="s">
        <v>49</v>
      </c>
    </row>
    <row r="125" spans="1:12" ht="26.1" customHeight="1">
      <c r="A125" s="91"/>
      <c r="F125" s="31"/>
      <c r="G125" s="31"/>
      <c r="H125" s="32"/>
      <c r="I125" s="82" t="s">
        <v>50</v>
      </c>
      <c r="J125" s="83"/>
      <c r="K125" s="25">
        <v>1</v>
      </c>
      <c r="L125" s="31"/>
    </row>
    <row r="126" spans="1:12" ht="35.1" customHeight="1">
      <c r="A126" s="91"/>
      <c r="F126" s="31"/>
      <c r="G126" s="31"/>
      <c r="H126" s="32"/>
      <c r="I126" s="84" t="s">
        <v>55</v>
      </c>
      <c r="J126" s="85"/>
      <c r="K126" s="26">
        <v>2</v>
      </c>
      <c r="L126" s="31"/>
    </row>
    <row r="127" spans="1:12" ht="50.1" customHeight="1">
      <c r="A127" s="91"/>
      <c r="F127" s="31"/>
      <c r="G127" s="31"/>
      <c r="H127" s="32"/>
      <c r="I127" s="86" t="s">
        <v>58</v>
      </c>
      <c r="J127" s="87"/>
      <c r="K127" s="27">
        <v>3</v>
      </c>
      <c r="L127" s="31"/>
    </row>
    <row r="128" spans="1:12" ht="36" customHeight="1">
      <c r="A128" s="91"/>
      <c r="F128" s="31"/>
      <c r="G128" s="31"/>
      <c r="H128" s="32"/>
      <c r="I128" s="84" t="s">
        <v>61</v>
      </c>
      <c r="J128" s="85"/>
      <c r="K128" s="25">
        <v>4</v>
      </c>
      <c r="L128" s="31"/>
    </row>
    <row r="129" spans="1:12" ht="35.1" customHeight="1">
      <c r="A129" s="91"/>
      <c r="H129" s="10"/>
      <c r="I129" s="84" t="s">
        <v>64</v>
      </c>
      <c r="J129" s="85"/>
      <c r="K129" s="25">
        <v>5</v>
      </c>
    </row>
    <row r="130" spans="1:12" ht="27.95" customHeight="1">
      <c r="A130" s="91"/>
      <c r="H130" s="10"/>
      <c r="I130" s="74" t="s">
        <v>148</v>
      </c>
      <c r="J130" s="75"/>
      <c r="K130" s="76"/>
    </row>
    <row r="131" spans="1:12">
      <c r="A131" s="91"/>
      <c r="H131" s="10"/>
    </row>
    <row r="132" spans="1:12" ht="66" customHeight="1">
      <c r="A132" s="91"/>
      <c r="H132" s="22"/>
      <c r="I132" s="71" t="s">
        <v>149</v>
      </c>
      <c r="J132" s="72"/>
      <c r="K132" s="73"/>
    </row>
    <row r="133" spans="1:12" ht="15.75">
      <c r="A133" s="91"/>
      <c r="I133" s="95" t="s">
        <v>41</v>
      </c>
      <c r="J133" s="99">
        <f>((K139*K134)/$K$21)</f>
        <v>0.3</v>
      </c>
      <c r="K133" s="23" t="s">
        <v>14</v>
      </c>
    </row>
    <row r="134" spans="1:12" ht="15.75">
      <c r="A134" s="91"/>
      <c r="I134" s="96"/>
      <c r="J134" s="100"/>
      <c r="K134" s="18">
        <v>0.01</v>
      </c>
    </row>
    <row r="135" spans="1:12" ht="48" customHeight="1">
      <c r="A135" s="91"/>
      <c r="I135" s="77" t="s">
        <v>150</v>
      </c>
      <c r="J135" s="78"/>
      <c r="K135" s="79"/>
    </row>
    <row r="136" spans="1:12">
      <c r="A136" s="91"/>
      <c r="I136" s="80" t="s">
        <v>48</v>
      </c>
      <c r="J136" s="81"/>
      <c r="K136" s="24" t="s">
        <v>49</v>
      </c>
    </row>
    <row r="137" spans="1:12" ht="27.95" customHeight="1">
      <c r="A137" s="91"/>
      <c r="F137" s="31"/>
      <c r="G137" s="31"/>
      <c r="H137" s="31"/>
      <c r="I137" s="82" t="s">
        <v>50</v>
      </c>
      <c r="J137" s="83"/>
      <c r="K137" s="25">
        <v>1</v>
      </c>
      <c r="L137" s="31"/>
    </row>
    <row r="138" spans="1:12" ht="39" customHeight="1">
      <c r="A138" s="91"/>
      <c r="F138" s="31"/>
      <c r="G138" s="31"/>
      <c r="H138" s="31"/>
      <c r="I138" s="84" t="s">
        <v>55</v>
      </c>
      <c r="J138" s="85"/>
      <c r="K138" s="26">
        <v>2</v>
      </c>
      <c r="L138" s="31"/>
    </row>
    <row r="139" spans="1:12" ht="50.1" customHeight="1">
      <c r="A139" s="91"/>
      <c r="F139" s="31"/>
      <c r="G139" s="31"/>
      <c r="H139" s="31"/>
      <c r="I139" s="86" t="s">
        <v>58</v>
      </c>
      <c r="J139" s="87"/>
      <c r="K139" s="27">
        <v>3</v>
      </c>
      <c r="L139" s="31"/>
    </row>
    <row r="140" spans="1:12" ht="38.1" customHeight="1">
      <c r="A140" s="91"/>
      <c r="F140" s="31"/>
      <c r="G140" s="31"/>
      <c r="H140" s="31"/>
      <c r="I140" s="84" t="s">
        <v>61</v>
      </c>
      <c r="J140" s="85"/>
      <c r="K140" s="25">
        <v>4</v>
      </c>
      <c r="L140" s="31"/>
    </row>
    <row r="141" spans="1:12" ht="36.950000000000003" customHeight="1">
      <c r="A141" s="91"/>
      <c r="I141" s="84" t="s">
        <v>64</v>
      </c>
      <c r="J141" s="85"/>
      <c r="K141" s="25">
        <v>5</v>
      </c>
    </row>
    <row r="142" spans="1:12" ht="35.1" customHeight="1">
      <c r="A142" s="92"/>
      <c r="I142" s="74" t="s">
        <v>151</v>
      </c>
      <c r="J142" s="75"/>
      <c r="K142" s="76"/>
    </row>
    <row r="143" spans="1:12" ht="26.1" customHeight="1"/>
    <row r="144" spans="1:12" ht="21">
      <c r="A144" s="48" t="s">
        <v>152</v>
      </c>
      <c r="B144" s="49" t="s">
        <v>153</v>
      </c>
      <c r="C144" s="48" t="s">
        <v>153</v>
      </c>
      <c r="D144" s="50" t="s">
        <v>154</v>
      </c>
    </row>
  </sheetData>
  <mergeCells count="429">
    <mergeCell ref="AH20:AH21"/>
    <mergeCell ref="AH25:AH26"/>
    <mergeCell ref="AH37:AH38"/>
    <mergeCell ref="AH49:AH50"/>
    <mergeCell ref="AH61:AH62"/>
    <mergeCell ref="AI25:AI26"/>
    <mergeCell ref="AI37:AI38"/>
    <mergeCell ref="AI49:AI50"/>
    <mergeCell ref="AI61:AI62"/>
    <mergeCell ref="AC61:AC62"/>
    <mergeCell ref="AC73:AC74"/>
    <mergeCell ref="AC85:AC86"/>
    <mergeCell ref="AC97:AC98"/>
    <mergeCell ref="AD14:AD15"/>
    <mergeCell ref="AD25:AD26"/>
    <mergeCell ref="AD37:AD38"/>
    <mergeCell ref="AD49:AD50"/>
    <mergeCell ref="AD61:AD62"/>
    <mergeCell ref="AD73:AD74"/>
    <mergeCell ref="AD85:AD86"/>
    <mergeCell ref="AD97:AD98"/>
    <mergeCell ref="X20:X21"/>
    <mergeCell ref="X25:X26"/>
    <mergeCell ref="X37:X38"/>
    <mergeCell ref="X49:X50"/>
    <mergeCell ref="Y25:Y26"/>
    <mergeCell ref="Y37:Y38"/>
    <mergeCell ref="Y49:Y50"/>
    <mergeCell ref="AC20:AC21"/>
    <mergeCell ref="AC25:AC26"/>
    <mergeCell ref="AC37:AC38"/>
    <mergeCell ref="AC49:AC50"/>
    <mergeCell ref="N20:N21"/>
    <mergeCell ref="N25:N26"/>
    <mergeCell ref="N37:N38"/>
    <mergeCell ref="O25:O26"/>
    <mergeCell ref="O37:O38"/>
    <mergeCell ref="S20:S21"/>
    <mergeCell ref="S25:S26"/>
    <mergeCell ref="S37:S38"/>
    <mergeCell ref="T25:T26"/>
    <mergeCell ref="T37:T38"/>
    <mergeCell ref="J37:J38"/>
    <mergeCell ref="J49:J50"/>
    <mergeCell ref="J61:J62"/>
    <mergeCell ref="J73:J74"/>
    <mergeCell ref="J85:J86"/>
    <mergeCell ref="J97:J98"/>
    <mergeCell ref="J109:J110"/>
    <mergeCell ref="J121:J122"/>
    <mergeCell ref="J133:J134"/>
    <mergeCell ref="I37:I38"/>
    <mergeCell ref="I49:I50"/>
    <mergeCell ref="I61:I62"/>
    <mergeCell ref="I73:I74"/>
    <mergeCell ref="I85:I86"/>
    <mergeCell ref="I97:I98"/>
    <mergeCell ref="I109:I110"/>
    <mergeCell ref="I121:I122"/>
    <mergeCell ref="I133:I134"/>
    <mergeCell ref="I137:J137"/>
    <mergeCell ref="I138:J138"/>
    <mergeCell ref="I139:J139"/>
    <mergeCell ref="I140:J140"/>
    <mergeCell ref="I141:J141"/>
    <mergeCell ref="I142:K142"/>
    <mergeCell ref="A24:A142"/>
    <mergeCell ref="D20:D21"/>
    <mergeCell ref="D25:D26"/>
    <mergeCell ref="D37:D38"/>
    <mergeCell ref="D49:D50"/>
    <mergeCell ref="D61:D62"/>
    <mergeCell ref="D73:D74"/>
    <mergeCell ref="D85:D86"/>
    <mergeCell ref="D97:D98"/>
    <mergeCell ref="E25:E26"/>
    <mergeCell ref="E37:E38"/>
    <mergeCell ref="E49:E50"/>
    <mergeCell ref="E61:E62"/>
    <mergeCell ref="E73:E74"/>
    <mergeCell ref="E85:E86"/>
    <mergeCell ref="E97:E98"/>
    <mergeCell ref="I20:I21"/>
    <mergeCell ref="I25:I26"/>
    <mergeCell ref="I125:J125"/>
    <mergeCell ref="I126:J126"/>
    <mergeCell ref="I127:J127"/>
    <mergeCell ref="I128:J128"/>
    <mergeCell ref="I129:J129"/>
    <mergeCell ref="I130:K130"/>
    <mergeCell ref="I132:K132"/>
    <mergeCell ref="I135:K135"/>
    <mergeCell ref="I136:J136"/>
    <mergeCell ref="I113:J113"/>
    <mergeCell ref="I114:J114"/>
    <mergeCell ref="I115:J115"/>
    <mergeCell ref="I116:J116"/>
    <mergeCell ref="I117:J117"/>
    <mergeCell ref="I118:K118"/>
    <mergeCell ref="I120:K120"/>
    <mergeCell ref="I123:K123"/>
    <mergeCell ref="I124:J124"/>
    <mergeCell ref="D105:E105"/>
    <mergeCell ref="I105:J105"/>
    <mergeCell ref="AC105:AD105"/>
    <mergeCell ref="D106:F106"/>
    <mergeCell ref="I106:K106"/>
    <mergeCell ref="AC106:AE106"/>
    <mergeCell ref="I108:K108"/>
    <mergeCell ref="I111:K111"/>
    <mergeCell ref="I112:J112"/>
    <mergeCell ref="D102:E102"/>
    <mergeCell ref="I102:J102"/>
    <mergeCell ref="AC102:AD102"/>
    <mergeCell ref="D103:E103"/>
    <mergeCell ref="I103:J103"/>
    <mergeCell ref="AC103:AD103"/>
    <mergeCell ref="D104:E104"/>
    <mergeCell ref="I104:J104"/>
    <mergeCell ref="AC104:AD104"/>
    <mergeCell ref="D99:F99"/>
    <mergeCell ref="I99:K99"/>
    <mergeCell ref="AC99:AE99"/>
    <mergeCell ref="D100:E100"/>
    <mergeCell ref="I100:J100"/>
    <mergeCell ref="AC100:AD100"/>
    <mergeCell ref="D101:E101"/>
    <mergeCell ref="I101:J101"/>
    <mergeCell ref="AC101:AD101"/>
    <mergeCell ref="D93:E93"/>
    <mergeCell ref="I93:J93"/>
    <mergeCell ref="AC93:AD93"/>
    <mergeCell ref="D94:F94"/>
    <mergeCell ref="I94:K94"/>
    <mergeCell ref="AC94:AE94"/>
    <mergeCell ref="D96:F96"/>
    <mergeCell ref="I96:K96"/>
    <mergeCell ref="AC96:AE96"/>
    <mergeCell ref="D90:E90"/>
    <mergeCell ref="I90:J90"/>
    <mergeCell ref="AC90:AD90"/>
    <mergeCell ref="D91:E91"/>
    <mergeCell ref="I91:J91"/>
    <mergeCell ref="AC91:AD91"/>
    <mergeCell ref="D92:E92"/>
    <mergeCell ref="I92:J92"/>
    <mergeCell ref="AC92:AD92"/>
    <mergeCell ref="D87:F87"/>
    <mergeCell ref="I87:K87"/>
    <mergeCell ref="AC87:AE87"/>
    <mergeCell ref="D88:E88"/>
    <mergeCell ref="I88:J88"/>
    <mergeCell ref="AC88:AD88"/>
    <mergeCell ref="D89:E89"/>
    <mergeCell ref="I89:J89"/>
    <mergeCell ref="AC89:AD89"/>
    <mergeCell ref="D81:E81"/>
    <mergeCell ref="I81:J81"/>
    <mergeCell ref="AC81:AD81"/>
    <mergeCell ref="D82:F82"/>
    <mergeCell ref="I82:K82"/>
    <mergeCell ref="AC82:AE82"/>
    <mergeCell ref="D84:F84"/>
    <mergeCell ref="I84:K84"/>
    <mergeCell ref="AC84:AE84"/>
    <mergeCell ref="D78:E78"/>
    <mergeCell ref="I78:J78"/>
    <mergeCell ref="AC78:AD78"/>
    <mergeCell ref="D79:E79"/>
    <mergeCell ref="I79:J79"/>
    <mergeCell ref="AC79:AD79"/>
    <mergeCell ref="D80:E80"/>
    <mergeCell ref="I80:J80"/>
    <mergeCell ref="AC80:AD80"/>
    <mergeCell ref="D75:F75"/>
    <mergeCell ref="I75:K75"/>
    <mergeCell ref="AC75:AE75"/>
    <mergeCell ref="D76:E76"/>
    <mergeCell ref="I76:J76"/>
    <mergeCell ref="AC76:AD76"/>
    <mergeCell ref="D77:E77"/>
    <mergeCell ref="I77:J77"/>
    <mergeCell ref="AC77:AD77"/>
    <mergeCell ref="D69:E69"/>
    <mergeCell ref="I69:J69"/>
    <mergeCell ref="AC69:AD69"/>
    <mergeCell ref="AH69:AI69"/>
    <mergeCell ref="D70:F70"/>
    <mergeCell ref="I70:K70"/>
    <mergeCell ref="AC70:AE70"/>
    <mergeCell ref="AH70:AJ70"/>
    <mergeCell ref="D72:F72"/>
    <mergeCell ref="I72:K72"/>
    <mergeCell ref="AC72:AE72"/>
    <mergeCell ref="D66:E66"/>
    <mergeCell ref="I66:J66"/>
    <mergeCell ref="AC66:AD66"/>
    <mergeCell ref="AH66:AI66"/>
    <mergeCell ref="D67:E67"/>
    <mergeCell ref="I67:J67"/>
    <mergeCell ref="AC67:AD67"/>
    <mergeCell ref="AH67:AI67"/>
    <mergeCell ref="D68:E68"/>
    <mergeCell ref="I68:J68"/>
    <mergeCell ref="AC68:AD68"/>
    <mergeCell ref="AH68:AI68"/>
    <mergeCell ref="D63:F63"/>
    <mergeCell ref="I63:K63"/>
    <mergeCell ref="AC63:AE63"/>
    <mergeCell ref="AH63:AJ63"/>
    <mergeCell ref="D64:E64"/>
    <mergeCell ref="I64:J64"/>
    <mergeCell ref="AC64:AD64"/>
    <mergeCell ref="AH64:AI64"/>
    <mergeCell ref="D65:E65"/>
    <mergeCell ref="I65:J65"/>
    <mergeCell ref="AC65:AD65"/>
    <mergeCell ref="AH65:AI65"/>
    <mergeCell ref="D58:F58"/>
    <mergeCell ref="I58:K58"/>
    <mergeCell ref="X58:Z58"/>
    <mergeCell ref="AC58:AE58"/>
    <mergeCell ref="AH58:AJ58"/>
    <mergeCell ref="D60:F60"/>
    <mergeCell ref="I60:K60"/>
    <mergeCell ref="AC60:AE60"/>
    <mergeCell ref="AH60:AJ60"/>
    <mergeCell ref="D56:E56"/>
    <mergeCell ref="I56:J56"/>
    <mergeCell ref="X56:Y56"/>
    <mergeCell ref="AC56:AD56"/>
    <mergeCell ref="AH56:AI56"/>
    <mergeCell ref="D57:E57"/>
    <mergeCell ref="I57:J57"/>
    <mergeCell ref="X57:Y57"/>
    <mergeCell ref="AC57:AD57"/>
    <mergeCell ref="AH57:AI57"/>
    <mergeCell ref="D54:E54"/>
    <mergeCell ref="I54:J54"/>
    <mergeCell ref="X54:Y54"/>
    <mergeCell ref="AC54:AD54"/>
    <mergeCell ref="AH54:AI54"/>
    <mergeCell ref="D55:E55"/>
    <mergeCell ref="I55:J55"/>
    <mergeCell ref="X55:Y55"/>
    <mergeCell ref="AC55:AD55"/>
    <mergeCell ref="AH55:AI55"/>
    <mergeCell ref="D52:E52"/>
    <mergeCell ref="I52:J52"/>
    <mergeCell ref="X52:Y52"/>
    <mergeCell ref="AC52:AD52"/>
    <mergeCell ref="AH52:AI52"/>
    <mergeCell ref="D53:E53"/>
    <mergeCell ref="I53:J53"/>
    <mergeCell ref="X53:Y53"/>
    <mergeCell ref="AC53:AD53"/>
    <mergeCell ref="AH53:AI53"/>
    <mergeCell ref="D48:F48"/>
    <mergeCell ref="I48:K48"/>
    <mergeCell ref="X48:Z48"/>
    <mergeCell ref="AC48:AE48"/>
    <mergeCell ref="AH48:AJ48"/>
    <mergeCell ref="D51:F51"/>
    <mergeCell ref="I51:K51"/>
    <mergeCell ref="X51:Z51"/>
    <mergeCell ref="AC51:AE51"/>
    <mergeCell ref="AH51:AJ51"/>
    <mergeCell ref="D45:E45"/>
    <mergeCell ref="I45:J45"/>
    <mergeCell ref="N45:O45"/>
    <mergeCell ref="S45:T45"/>
    <mergeCell ref="X45:Y45"/>
    <mergeCell ref="AC45:AD45"/>
    <mergeCell ref="AH45:AI45"/>
    <mergeCell ref="D46:F46"/>
    <mergeCell ref="I46:K46"/>
    <mergeCell ref="N46:P46"/>
    <mergeCell ref="S46:U46"/>
    <mergeCell ref="X46:Z46"/>
    <mergeCell ref="AC46:AE46"/>
    <mergeCell ref="AH46:AJ46"/>
    <mergeCell ref="D43:E43"/>
    <mergeCell ref="I43:J43"/>
    <mergeCell ref="N43:O43"/>
    <mergeCell ref="S43:T43"/>
    <mergeCell ref="X43:Y43"/>
    <mergeCell ref="AC43:AD43"/>
    <mergeCell ref="AH43:AI43"/>
    <mergeCell ref="D44:E44"/>
    <mergeCell ref="I44:J44"/>
    <mergeCell ref="N44:O44"/>
    <mergeCell ref="S44:T44"/>
    <mergeCell ref="X44:Y44"/>
    <mergeCell ref="AC44:AD44"/>
    <mergeCell ref="AH44:AI44"/>
    <mergeCell ref="D41:E41"/>
    <mergeCell ref="I41:J41"/>
    <mergeCell ref="N41:O41"/>
    <mergeCell ref="S41:T41"/>
    <mergeCell ref="X41:Y41"/>
    <mergeCell ref="AC41:AD41"/>
    <mergeCell ref="AH41:AI41"/>
    <mergeCell ref="D42:E42"/>
    <mergeCell ref="I42:J42"/>
    <mergeCell ref="N42:O42"/>
    <mergeCell ref="S42:T42"/>
    <mergeCell ref="X42:Y42"/>
    <mergeCell ref="AC42:AD42"/>
    <mergeCell ref="AH42:AI42"/>
    <mergeCell ref="D39:F39"/>
    <mergeCell ref="I39:K39"/>
    <mergeCell ref="N39:P39"/>
    <mergeCell ref="S39:U39"/>
    <mergeCell ref="X39:Z39"/>
    <mergeCell ref="AC39:AE39"/>
    <mergeCell ref="AH39:AJ39"/>
    <mergeCell ref="D40:E40"/>
    <mergeCell ref="I40:J40"/>
    <mergeCell ref="N40:O40"/>
    <mergeCell ref="S40:T40"/>
    <mergeCell ref="X40:Y40"/>
    <mergeCell ref="AC40:AD40"/>
    <mergeCell ref="AH40:AI40"/>
    <mergeCell ref="D34:F34"/>
    <mergeCell ref="I34:K34"/>
    <mergeCell ref="N34:P34"/>
    <mergeCell ref="S34:U34"/>
    <mergeCell ref="X34:Z34"/>
    <mergeCell ref="AC34:AE34"/>
    <mergeCell ref="AH34:AJ34"/>
    <mergeCell ref="D36:F36"/>
    <mergeCell ref="I36:K36"/>
    <mergeCell ref="N36:P36"/>
    <mergeCell ref="S36:U36"/>
    <mergeCell ref="X36:Z36"/>
    <mergeCell ref="AC36:AE36"/>
    <mergeCell ref="AH36:AJ36"/>
    <mergeCell ref="D32:E32"/>
    <mergeCell ref="I32:J32"/>
    <mergeCell ref="N32:O32"/>
    <mergeCell ref="S32:T32"/>
    <mergeCell ref="X32:Y32"/>
    <mergeCell ref="AC32:AD32"/>
    <mergeCell ref="AH32:AI32"/>
    <mergeCell ref="D33:E33"/>
    <mergeCell ref="I33:J33"/>
    <mergeCell ref="N33:O33"/>
    <mergeCell ref="S33:T33"/>
    <mergeCell ref="X33:Y33"/>
    <mergeCell ref="AC33:AD33"/>
    <mergeCell ref="AH33:AI33"/>
    <mergeCell ref="D30:E30"/>
    <mergeCell ref="I30:J30"/>
    <mergeCell ref="N30:O30"/>
    <mergeCell ref="S30:T30"/>
    <mergeCell ref="X30:Y30"/>
    <mergeCell ref="AC30:AD30"/>
    <mergeCell ref="AH30:AI30"/>
    <mergeCell ref="D31:E31"/>
    <mergeCell ref="I31:J31"/>
    <mergeCell ref="N31:O31"/>
    <mergeCell ref="S31:T31"/>
    <mergeCell ref="X31:Y31"/>
    <mergeCell ref="AC31:AD31"/>
    <mergeCell ref="AH31:AI31"/>
    <mergeCell ref="D28:E28"/>
    <mergeCell ref="I28:J28"/>
    <mergeCell ref="N28:O28"/>
    <mergeCell ref="S28:T28"/>
    <mergeCell ref="X28:Y28"/>
    <mergeCell ref="AC28:AD28"/>
    <mergeCell ref="AH28:AI28"/>
    <mergeCell ref="D29:E29"/>
    <mergeCell ref="I29:J29"/>
    <mergeCell ref="N29:O29"/>
    <mergeCell ref="S29:T29"/>
    <mergeCell ref="X29:Y29"/>
    <mergeCell ref="AC29:AD29"/>
    <mergeCell ref="AH29:AI29"/>
    <mergeCell ref="D24:F24"/>
    <mergeCell ref="I24:K24"/>
    <mergeCell ref="N24:P24"/>
    <mergeCell ref="S24:U24"/>
    <mergeCell ref="X24:Z24"/>
    <mergeCell ref="AC24:AE24"/>
    <mergeCell ref="AH24:AJ24"/>
    <mergeCell ref="D27:F27"/>
    <mergeCell ref="I27:K27"/>
    <mergeCell ref="N27:P27"/>
    <mergeCell ref="S27:U27"/>
    <mergeCell ref="X27:Z27"/>
    <mergeCell ref="AC27:AE27"/>
    <mergeCell ref="AH27:AJ27"/>
    <mergeCell ref="J25:J26"/>
    <mergeCell ref="D18:F18"/>
    <mergeCell ref="I18:K18"/>
    <mergeCell ref="N18:P18"/>
    <mergeCell ref="S18:U18"/>
    <mergeCell ref="X18:Z18"/>
    <mergeCell ref="AC18:AE18"/>
    <mergeCell ref="AH18:AJ18"/>
    <mergeCell ref="D19:E19"/>
    <mergeCell ref="I19:J19"/>
    <mergeCell ref="N19:O19"/>
    <mergeCell ref="S19:T19"/>
    <mergeCell ref="X19:Y19"/>
    <mergeCell ref="AC19:AD19"/>
    <mergeCell ref="AH19:AI19"/>
    <mergeCell ref="E13:I13"/>
    <mergeCell ref="Q13:W13"/>
    <mergeCell ref="AD13:AH13"/>
    <mergeCell ref="F14:H14"/>
    <mergeCell ref="U14:W14"/>
    <mergeCell ref="AE14:AG14"/>
    <mergeCell ref="F15:H15"/>
    <mergeCell ref="U15:W15"/>
    <mergeCell ref="AE15:AG15"/>
    <mergeCell ref="E14:E15"/>
    <mergeCell ref="Q14:S15"/>
    <mergeCell ref="C1:AI1"/>
    <mergeCell ref="C2:AI2"/>
    <mergeCell ref="C3:AI3"/>
    <mergeCell ref="C4:AI4"/>
    <mergeCell ref="O6:X6"/>
    <mergeCell ref="O7:X7"/>
    <mergeCell ref="E12:I12"/>
    <mergeCell ref="Q12:W12"/>
    <mergeCell ref="AD12:AH12"/>
    <mergeCell ref="O8:S9"/>
  </mergeCell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KOMINFO-SEK</cp:lastModifiedBy>
  <dcterms:created xsi:type="dcterms:W3CDTF">2019-02-24T16:02:00Z</dcterms:created>
  <dcterms:modified xsi:type="dcterms:W3CDTF">2019-10-31T04:11:59Z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