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355" windowHeight="6660"/>
  </bookViews>
  <sheets>
    <sheet name="JULI 2019" sheetId="7" r:id="rId1"/>
  </sheets>
  <definedNames>
    <definedName name="_xlnm.Print_Area" localSheetId="0">'JULI 2019'!$A$1:$F$96</definedName>
  </definedNames>
  <calcPr calcId="124519"/>
</workbook>
</file>

<file path=xl/calcChain.xml><?xml version="1.0" encoding="utf-8"?>
<calcChain xmlns="http://schemas.openxmlformats.org/spreadsheetml/2006/main">
  <c r="H10" i="7"/>
  <c r="E70"/>
  <c r="E90"/>
  <c r="E65"/>
  <c r="F64"/>
  <c r="E52"/>
  <c r="E46"/>
  <c r="E12"/>
  <c r="E10" l="1"/>
  <c r="I10" l="1"/>
  <c r="H12"/>
  <c r="E8"/>
</calcChain>
</file>

<file path=xl/sharedStrings.xml><?xml version="1.0" encoding="utf-8"?>
<sst xmlns="http://schemas.openxmlformats.org/spreadsheetml/2006/main" count="207" uniqueCount="131">
  <si>
    <t>DINAS PERHUBUNGAN PROV. SUMATERA BARAT</t>
  </si>
  <si>
    <t>No.</t>
  </si>
  <si>
    <t>Program / Kegiatan</t>
  </si>
  <si>
    <t>Pagu</t>
  </si>
  <si>
    <t>Honor</t>
  </si>
  <si>
    <t>01</t>
  </si>
  <si>
    <t>Penyediaan jasa surat menyurat</t>
  </si>
  <si>
    <t>02</t>
  </si>
  <si>
    <t>Penyediaan jasa kom., SD Air air, listrik</t>
  </si>
  <si>
    <t>03</t>
  </si>
  <si>
    <t>Penyediaan jasa peralatan dan perlengkapan kantor</t>
  </si>
  <si>
    <t>05</t>
  </si>
  <si>
    <t>Penyediaan jasa jaminan barang milik daerah</t>
  </si>
  <si>
    <t>Penyediaan jasa kebersihan, pengamanan dan sopir kantor</t>
  </si>
  <si>
    <t>Penyediaan alat tulis kantor</t>
  </si>
  <si>
    <t>Penyediaan barang cetakan dan penggandaan</t>
  </si>
  <si>
    <t>Penyediaan komponen instalasi listrik/penerangan bangunan kantor</t>
  </si>
  <si>
    <t>Penyediaan bhn bacaan &amp; perat. per-UU</t>
  </si>
  <si>
    <t>Penyediaan makanan dan minuman</t>
  </si>
  <si>
    <t>Penyediaan jasa Informasi, dok.  dan publikasi</t>
  </si>
  <si>
    <t>Penyediaan jasa fisik dan mental aparatur</t>
  </si>
  <si>
    <t>04</t>
  </si>
  <si>
    <t>Penatausahaan Keuangan SKPD</t>
  </si>
  <si>
    <t>Pengadaan dan Pemasangan RPPJ (Rambu Pendahulu Penunjuk Jurusan) di Sumbar</t>
  </si>
  <si>
    <t>Pengadaan dan Pemasangan Prasarana Lalin Pendukung Tour De Singkarak</t>
  </si>
  <si>
    <t>Pemeliharaan/perawatan (Rambu, Marka Guardrail, Deliniator dan Traffic Light)</t>
  </si>
  <si>
    <t>Monitoring dan Pembinaan Penyelenggaraan Angkutan Perintis</t>
  </si>
  <si>
    <t>Penghargaan Wahana Tata Nugraha</t>
  </si>
  <si>
    <t>Perawatan Sistem Informasi Perizinan Angkutan Umum (SIMPAU)</t>
  </si>
  <si>
    <t>Monitoring dan Pembinaan Penyelenggaraan Operasional Terminal Type B</t>
  </si>
  <si>
    <t>Audit Keselamatan Jalan</t>
  </si>
  <si>
    <t>Penyuluhan/ Sosialisasi Keselamatan Lalin dan Angkutan Jalan</t>
  </si>
  <si>
    <t>Pemilihan Pelajar Pelopor Keselamatan Lalin dan Angkutan Jalan</t>
  </si>
  <si>
    <t>Forum Komunikasi Pejabat Penyidik PNS Bid. Lalin Angkutan Umum Prov. Sumbar</t>
  </si>
  <si>
    <t>Rapat Koordinasi Teknis Pengujian Kendaraan Bermotor TK. Prov dan TK. Nasional</t>
  </si>
  <si>
    <t>Satuan Tugas pengawasan Bermotor di jalan (STPJ)</t>
  </si>
  <si>
    <t>Pemeriksaan kendaraan Bermotor di Jalan dengan Instansi Terkait</t>
  </si>
  <si>
    <t>Pembinaan dan pengawasan Bengkel Karoseri Industri Kendaraan Bermotor</t>
  </si>
  <si>
    <t>Forum Lalu Lintas Angkutan Jalan</t>
  </si>
  <si>
    <t>Pengawasan Pelayanan Angkutan Laut Perintis</t>
  </si>
  <si>
    <t>001</t>
  </si>
  <si>
    <t>002</t>
  </si>
  <si>
    <t>004</t>
  </si>
  <si>
    <t>006</t>
  </si>
  <si>
    <t>003</t>
  </si>
  <si>
    <t>008</t>
  </si>
  <si>
    <t>009</t>
  </si>
  <si>
    <t>010</t>
  </si>
  <si>
    <t>013</t>
  </si>
  <si>
    <t>024</t>
  </si>
  <si>
    <t>015</t>
  </si>
  <si>
    <t>017</t>
  </si>
  <si>
    <t>018</t>
  </si>
  <si>
    <t>Pengadaan Meubeleur</t>
  </si>
  <si>
    <t>Pengadaan Komputer dan Jaringan Komputerisasi</t>
  </si>
  <si>
    <t>Pemeliharaan Rutin/Berkala Peralatan Studio, Alat Komunikasi dan Alat Informasi</t>
  </si>
  <si>
    <t>005</t>
  </si>
  <si>
    <t>Pemeliharaan Rutin/Berkala Gedung Kantor</t>
  </si>
  <si>
    <t xml:space="preserve">Pemeliharaan Rutin/Berkala Kendaraan Dinas/Operasional </t>
  </si>
  <si>
    <t>007</t>
  </si>
  <si>
    <t>Pemeliharaan Rutin/Berkala Peralatan/Perlengkapan Kantor</t>
  </si>
  <si>
    <t>Pemeliharaan Rutin/Berkala Komputer dan Jaringan Komputerisasi</t>
  </si>
  <si>
    <t>011</t>
  </si>
  <si>
    <t>Pengelolaan, Pengawasan dan Pengendalian Aset OPD</t>
  </si>
  <si>
    <t>023</t>
  </si>
  <si>
    <t>Pemeliharaan Rutin/Berkala Instalasi dan Jaringan</t>
  </si>
  <si>
    <t>055</t>
  </si>
  <si>
    <t>Pemeliharaan Rutin/Berkala Rumah Jabatan/Dinas/Mess</t>
  </si>
  <si>
    <t>Pengadaan Pakaian Dinas Beserta Perlengkapannya</t>
  </si>
  <si>
    <t>Bimbingan Teknis Implementasi Peraturan Perundang-undangan</t>
  </si>
  <si>
    <t>Penyusunan Perencanaan dan Penganggaran SKPD</t>
  </si>
  <si>
    <t>Penyusunan Laporan Capaian Kinerja dan Ikhtisar Realisasi Kinerja</t>
  </si>
  <si>
    <t>Monitoring dan Evaluasi Program dan Kegiatan SKPD</t>
  </si>
  <si>
    <t>Manajemen Rekayasa Lalin (MRL) Perlintasan Sebidang Jalan KA pada ruas Jalan di Sumbar</t>
  </si>
  <si>
    <t>Sosialisasi  Keselamatan Kereta Api</t>
  </si>
  <si>
    <t>Pengembangan/Pembangunan Sarana Prasarana Kereta Api</t>
  </si>
  <si>
    <t>Pengumpulan dan Analisis dan Angkutan Kereta Api di Sumatera Barat</t>
  </si>
  <si>
    <t>199</t>
  </si>
  <si>
    <t>012</t>
  </si>
  <si>
    <t>Pemeriksaan Perizinan Kendaraan Angkutan Penumpang Umum di terminal type A dan B / di jalan</t>
  </si>
  <si>
    <t>Pemerikasaan Laik Jalan Angkutan Penumpang Umum</t>
  </si>
  <si>
    <t>020</t>
  </si>
  <si>
    <t>021</t>
  </si>
  <si>
    <t>022</t>
  </si>
  <si>
    <t>Pembinaan Pengusaha Angkutan Umum</t>
  </si>
  <si>
    <t>Pengumpulan dan Analisis Data Volume Lalu Lintas Jalan</t>
  </si>
  <si>
    <t>028</t>
  </si>
  <si>
    <t>030</t>
  </si>
  <si>
    <t>Penyusunan Dokumen Rencana Induk Pelabuhan Tua Pejat</t>
  </si>
  <si>
    <t>Pembinaan Tentang Keselamatan Pelayaran</t>
  </si>
  <si>
    <t xml:space="preserve">Peningkatan Fasilitas Terminal Tipe B Pada </t>
  </si>
  <si>
    <t>Rapat-rapat Koordinasi dan Konsultasi Dalam dan Luar Daerah</t>
  </si>
  <si>
    <t>Pelayaran : Sri Oktaviras, SE, MM.   PPTK : Syamsuriani, SH, MM</t>
  </si>
  <si>
    <t>BELANJA LANGSUNG</t>
  </si>
  <si>
    <t>BELANJA TIDAK LANGSUNG</t>
  </si>
  <si>
    <t>KESELURUHAN</t>
  </si>
  <si>
    <t xml:space="preserve">REALISASI KEGIATAN PER KPA DAN PPTK </t>
  </si>
  <si>
    <t>ANGGARAN</t>
  </si>
  <si>
    <t>Pengadaan Peralatan/Perlengkapan Gedung Kantor</t>
  </si>
  <si>
    <t>019</t>
  </si>
  <si>
    <t>370</t>
  </si>
  <si>
    <t>115</t>
  </si>
  <si>
    <t>Pengembangan Sarana dan Prasarana Transportasi Laut</t>
  </si>
  <si>
    <t>117</t>
  </si>
  <si>
    <t>Pengawasan Pelayaran Angkutan Penyeberangan Perintis di Sumbar</t>
  </si>
  <si>
    <t>Evaluasi Pelayanan Angkutan Sungai dan Danau di Sumbar</t>
  </si>
  <si>
    <t>Pengawasan dan Pembinaan Pelabuhan di Prov. Sumbar</t>
  </si>
  <si>
    <t>Terminal</t>
  </si>
  <si>
    <t>118</t>
  </si>
  <si>
    <t>120</t>
  </si>
  <si>
    <t>Pemilihan Abdi Yasa Teladan</t>
  </si>
  <si>
    <t>025</t>
  </si>
  <si>
    <t>026</t>
  </si>
  <si>
    <t>027</t>
  </si>
  <si>
    <t>Transportasi Penyelenggaraan Peringatan HKG-PKK Tahun 2019</t>
  </si>
  <si>
    <t>033</t>
  </si>
  <si>
    <t>034</t>
  </si>
  <si>
    <t>Buku Statistiik</t>
  </si>
  <si>
    <t>Pemantauan Angkutan Lebaran</t>
  </si>
  <si>
    <t>Pengadaan dan Pemasangan(R. Marka, Guardrail, Deliniator, Cer. Tikungan) Sarana Perlengkapan</t>
  </si>
  <si>
    <t>Akeditasi Unit Pelaksana Uji Berkala
Kendaraan Bermotor</t>
  </si>
  <si>
    <t>Sosialisasi Keselamatan Transportasi Untuk para calon haji</t>
  </si>
  <si>
    <t>Investigasi kecelakaan dan investigasi aderah rawan longsor dan bencana alam</t>
  </si>
  <si>
    <t>Pemanfaatan kendaraan derek</t>
  </si>
  <si>
    <t>Evaluasi dan Monitoring Rencana Aksi Derah Penurunan Emisi Gas Rumah Kaca Sektor transportasi</t>
  </si>
  <si>
    <t>BULAN JULI TAHUN 2019</t>
  </si>
  <si>
    <t>Sekretariat : Alfiandri, SS     PPTK : Wanmaidi SH</t>
  </si>
  <si>
    <t>Angkutan Jalan, Perkeretaapian dan Pengembangan  Wandri, S.Sos, MM.   PPTK :  MULYADI, SH, MM.</t>
  </si>
  <si>
    <t>Angkutan Jalan, Perkeretaapian dan Pengembangan  Wandri, S.Sos, MM.   PPTK : INDRA MULYADI, SE</t>
  </si>
  <si>
    <t>PPTK : IRDAWATI, S.Sos</t>
  </si>
  <si>
    <t>Lalu lintas dan Pembinaan Keselamatan : Era Oktaviady, SE   PPTK : ELVIRA DIANA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</si>
</sst>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>
    <font>
      <sz val="10"/>
      <name val="Arial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Border="1"/>
    <xf numFmtId="0" fontId="0" fillId="0" borderId="0" xfId="0" applyFont="1" applyBorder="1"/>
    <xf numFmtId="0" fontId="3" fillId="0" borderId="6" xfId="0" applyFont="1" applyBorder="1" applyAlignment="1">
      <alignment horizontal="center" vertical="center"/>
    </xf>
    <xf numFmtId="0" fontId="0" fillId="0" borderId="14" xfId="0" applyFont="1" applyBorder="1"/>
    <xf numFmtId="0" fontId="0" fillId="0" borderId="9" xfId="0" applyFont="1" applyBorder="1"/>
    <xf numFmtId="164" fontId="3" fillId="0" borderId="2" xfId="0" applyNumberFormat="1" applyFont="1" applyBorder="1"/>
    <xf numFmtId="0" fontId="0" fillId="0" borderId="2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164" fontId="0" fillId="0" borderId="0" xfId="0" applyNumberFormat="1" applyFont="1" applyBorder="1"/>
    <xf numFmtId="0" fontId="2" fillId="0" borderId="17" xfId="0" applyFont="1" applyBorder="1" applyAlignment="1">
      <alignment horizontal="right" vertical="center"/>
    </xf>
    <xf numFmtId="0" fontId="3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9" xfId="0" applyFont="1" applyFill="1" applyBorder="1"/>
    <xf numFmtId="3" fontId="7" fillId="0" borderId="10" xfId="0" applyNumberFormat="1" applyFont="1" applyFill="1" applyBorder="1" applyAlignment="1">
      <alignment horizontal="left"/>
    </xf>
    <xf numFmtId="164" fontId="9" fillId="0" borderId="1" xfId="1" applyNumberFormat="1" applyFont="1" applyBorder="1"/>
    <xf numFmtId="164" fontId="0" fillId="0" borderId="18" xfId="1" applyNumberFormat="1" applyFont="1" applyBorder="1" applyAlignment="1">
      <alignment horizontal="center" vertical="center"/>
    </xf>
    <xf numFmtId="164" fontId="3" fillId="0" borderId="23" xfId="0" applyNumberFormat="1" applyFont="1" applyBorder="1"/>
    <xf numFmtId="3" fontId="6" fillId="0" borderId="2" xfId="0" applyNumberFormat="1" applyFont="1" applyFill="1" applyBorder="1" applyAlignment="1">
      <alignment horizontal="center"/>
    </xf>
    <xf numFmtId="0" fontId="0" fillId="0" borderId="20" xfId="0" applyFont="1" applyBorder="1" applyAlignment="1">
      <alignment vertical="center"/>
    </xf>
    <xf numFmtId="0" fontId="0" fillId="0" borderId="8" xfId="0" quotePrefix="1" applyFont="1" applyBorder="1" applyAlignment="1">
      <alignment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10" xfId="0" quotePrefix="1" applyFont="1" applyBorder="1" applyAlignment="1">
      <alignment vertical="center"/>
    </xf>
    <xf numFmtId="0" fontId="4" fillId="0" borderId="10" xfId="0" quotePrefix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left" vertical="center" wrapText="1"/>
    </xf>
    <xf numFmtId="0" fontId="5" fillId="0" borderId="10" xfId="0" quotePrefix="1" applyFont="1" applyBorder="1" applyAlignment="1">
      <alignment horizontal="left" vertical="center"/>
    </xf>
    <xf numFmtId="0" fontId="4" fillId="0" borderId="13" xfId="0" quotePrefix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horizontal="left" vertical="center" wrapText="1"/>
    </xf>
    <xf numFmtId="164" fontId="7" fillId="0" borderId="10" xfId="1" applyNumberFormat="1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7" fillId="0" borderId="8" xfId="0" quotePrefix="1" applyFont="1" applyFill="1" applyBorder="1" applyAlignment="1">
      <alignment horizontal="center" vertical="center"/>
    </xf>
    <xf numFmtId="164" fontId="7" fillId="0" borderId="8" xfId="1" applyNumberFormat="1" applyFont="1" applyBorder="1" applyAlignment="1">
      <alignment vertical="center"/>
    </xf>
    <xf numFmtId="0" fontId="7" fillId="0" borderId="10" xfId="0" quotePrefix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left" vertical="center"/>
    </xf>
    <xf numFmtId="3" fontId="7" fillId="0" borderId="12" xfId="0" applyNumberFormat="1" applyFont="1" applyFill="1" applyBorder="1" applyAlignment="1">
      <alignment horizontal="left" vertical="center" wrapText="1"/>
    </xf>
    <xf numFmtId="164" fontId="7" fillId="0" borderId="12" xfId="1" applyNumberFormat="1" applyFont="1" applyBorder="1" applyAlignment="1">
      <alignment vertical="center"/>
    </xf>
    <xf numFmtId="3" fontId="7" fillId="0" borderId="15" xfId="0" applyNumberFormat="1" applyFont="1" applyFill="1" applyBorder="1" applyAlignment="1">
      <alignment horizontal="left" vertical="center" wrapText="1"/>
    </xf>
    <xf numFmtId="3" fontId="4" fillId="0" borderId="15" xfId="0" applyNumberFormat="1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12" xfId="0" quotePrefix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64" fontId="3" fillId="0" borderId="0" xfId="0" applyNumberFormat="1" applyFont="1" applyBorder="1"/>
    <xf numFmtId="0" fontId="8" fillId="0" borderId="14" xfId="0" applyFont="1" applyFill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3" fontId="6" fillId="0" borderId="24" xfId="0" applyNumberFormat="1" applyFont="1" applyFill="1" applyBorder="1" applyAlignment="1">
      <alignment horizontal="left"/>
    </xf>
    <xf numFmtId="3" fontId="6" fillId="0" borderId="2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left" vertical="center" wrapText="1"/>
    </xf>
    <xf numFmtId="164" fontId="7" fillId="0" borderId="0" xfId="1" applyNumberFormat="1" applyFont="1" applyBorder="1" applyAlignment="1">
      <alignment vertical="center"/>
    </xf>
    <xf numFmtId="164" fontId="7" fillId="0" borderId="0" xfId="1" applyNumberFormat="1" applyFont="1" applyBorder="1"/>
    <xf numFmtId="164" fontId="0" fillId="0" borderId="0" xfId="1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7" fillId="0" borderId="13" xfId="0" quotePrefix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left" vertical="center" wrapText="1"/>
    </xf>
    <xf numFmtId="164" fontId="7" fillId="0" borderId="13" xfId="1" applyNumberFormat="1" applyFont="1" applyBorder="1" applyAlignment="1">
      <alignment vertical="center"/>
    </xf>
    <xf numFmtId="164" fontId="3" fillId="0" borderId="18" xfId="0" applyNumberFormat="1" applyFont="1" applyBorder="1"/>
    <xf numFmtId="3" fontId="6" fillId="0" borderId="1" xfId="0" applyNumberFormat="1" applyFont="1" applyFill="1" applyBorder="1" applyAlignment="1">
      <alignment horizontal="left"/>
    </xf>
    <xf numFmtId="0" fontId="7" fillId="0" borderId="15" xfId="0" quotePrefix="1" applyFont="1" applyFill="1" applyBorder="1" applyAlignment="1">
      <alignment horizontal="center" vertical="center"/>
    </xf>
    <xf numFmtId="0" fontId="4" fillId="0" borderId="15" xfId="0" quotePrefix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0" fillId="0" borderId="0" xfId="0" applyFont="1" applyFill="1" applyBorder="1"/>
    <xf numFmtId="164" fontId="0" fillId="0" borderId="19" xfId="1" applyNumberFormat="1" applyFont="1" applyBorder="1" applyAlignment="1">
      <alignment horizontal="center" vertical="center"/>
    </xf>
    <xf numFmtId="164" fontId="0" fillId="0" borderId="16" xfId="1" applyNumberFormat="1" applyFont="1" applyBorder="1" applyAlignment="1">
      <alignment horizontal="center" vertical="center"/>
    </xf>
    <xf numFmtId="164" fontId="0" fillId="0" borderId="21" xfId="1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0" fillId="0" borderId="25" xfId="0" applyFont="1" applyBorder="1"/>
    <xf numFmtId="0" fontId="8" fillId="0" borderId="0" xfId="0" applyFont="1" applyBorder="1"/>
    <xf numFmtId="164" fontId="7" fillId="0" borderId="10" xfId="1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4" fillId="0" borderId="18" xfId="0" quotePrefix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left" vertical="center" wrapText="1"/>
    </xf>
    <xf numFmtId="164" fontId="7" fillId="0" borderId="18" xfId="1" applyNumberFormat="1" applyFont="1" applyBorder="1" applyAlignment="1">
      <alignment vertical="center"/>
    </xf>
    <xf numFmtId="3" fontId="7" fillId="0" borderId="1" xfId="0" applyNumberFormat="1" applyFont="1" applyFill="1" applyBorder="1" applyAlignment="1">
      <alignment horizontal="left" wrapText="1"/>
    </xf>
    <xf numFmtId="0" fontId="7" fillId="0" borderId="1" xfId="0" quotePrefix="1" applyFont="1" applyFill="1" applyBorder="1" applyAlignment="1">
      <alignment horizontal="center" vertical="center"/>
    </xf>
    <xf numFmtId="164" fontId="0" fillId="0" borderId="16" xfId="1" applyNumberFormat="1" applyFont="1" applyBorder="1" applyAlignment="1">
      <alignment horizontal="center" vertical="center"/>
    </xf>
    <xf numFmtId="0" fontId="4" fillId="0" borderId="31" xfId="0" quotePrefix="1" applyFont="1" applyFill="1" applyBorder="1" applyAlignment="1">
      <alignment horizontal="center" vertical="center"/>
    </xf>
    <xf numFmtId="0" fontId="8" fillId="0" borderId="30" xfId="0" applyFont="1" applyFill="1" applyBorder="1"/>
    <xf numFmtId="3" fontId="7" fillId="0" borderId="32" xfId="0" applyNumberFormat="1" applyFont="1" applyFill="1" applyBorder="1" applyAlignment="1">
      <alignment horizontal="right"/>
    </xf>
    <xf numFmtId="3" fontId="7" fillId="0" borderId="33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/>
    <xf numFmtId="164" fontId="9" fillId="0" borderId="0" xfId="1" applyNumberFormat="1" applyFont="1" applyBorder="1"/>
    <xf numFmtId="3" fontId="6" fillId="0" borderId="34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left"/>
    </xf>
    <xf numFmtId="3" fontId="6" fillId="0" borderId="5" xfId="0" applyNumberFormat="1" applyFont="1" applyFill="1" applyBorder="1" applyAlignment="1">
      <alignment horizontal="center"/>
    </xf>
    <xf numFmtId="164" fontId="9" fillId="0" borderId="5" xfId="1" applyNumberFormat="1" applyFont="1" applyBorder="1"/>
    <xf numFmtId="0" fontId="8" fillId="0" borderId="35" xfId="0" applyFont="1" applyFill="1" applyBorder="1" applyAlignment="1">
      <alignment vertical="center"/>
    </xf>
    <xf numFmtId="0" fontId="7" fillId="0" borderId="36" xfId="0" quotePrefix="1" applyFont="1" applyFill="1" applyBorder="1" applyAlignment="1">
      <alignment horizontal="center" vertical="center"/>
    </xf>
    <xf numFmtId="3" fontId="7" fillId="0" borderId="36" xfId="0" applyNumberFormat="1" applyFont="1" applyFill="1" applyBorder="1" applyAlignment="1">
      <alignment horizontal="left" wrapText="1"/>
    </xf>
    <xf numFmtId="164" fontId="7" fillId="0" borderId="36" xfId="1" applyNumberFormat="1" applyFont="1" applyBorder="1" applyAlignment="1">
      <alignment vertical="center"/>
    </xf>
    <xf numFmtId="3" fontId="9" fillId="0" borderId="0" xfId="0" applyNumberFormat="1" applyFont="1" applyFill="1" applyBorder="1" applyAlignment="1">
      <alignment horizontal="center"/>
    </xf>
    <xf numFmtId="3" fontId="7" fillId="0" borderId="37" xfId="0" applyNumberFormat="1" applyFont="1" applyFill="1" applyBorder="1" applyAlignment="1">
      <alignment horizontal="right"/>
    </xf>
    <xf numFmtId="3" fontId="9" fillId="0" borderId="38" xfId="0" applyNumberFormat="1" applyFont="1" applyFill="1" applyBorder="1" applyAlignment="1">
      <alignment horizontal="center"/>
    </xf>
    <xf numFmtId="3" fontId="9" fillId="0" borderId="39" xfId="0" applyNumberFormat="1" applyFont="1" applyFill="1" applyBorder="1" applyAlignment="1">
      <alignment horizontal="left"/>
    </xf>
    <xf numFmtId="3" fontId="9" fillId="0" borderId="39" xfId="0" applyNumberFormat="1" applyFont="1" applyFill="1" applyBorder="1" applyAlignment="1">
      <alignment horizontal="center"/>
    </xf>
    <xf numFmtId="164" fontId="9" fillId="0" borderId="40" xfId="1" applyNumberFormat="1" applyFont="1" applyBorder="1"/>
    <xf numFmtId="3" fontId="9" fillId="0" borderId="41" xfId="0" applyNumberFormat="1" applyFont="1" applyFill="1" applyBorder="1" applyAlignment="1">
      <alignment horizontal="center"/>
    </xf>
    <xf numFmtId="164" fontId="9" fillId="0" borderId="42" xfId="1" applyNumberFormat="1" applyFont="1" applyBorder="1"/>
    <xf numFmtId="0" fontId="8" fillId="0" borderId="43" xfId="0" applyFont="1" applyFill="1" applyBorder="1"/>
    <xf numFmtId="3" fontId="6" fillId="0" borderId="36" xfId="0" applyNumberFormat="1" applyFont="1" applyFill="1" applyBorder="1" applyAlignment="1">
      <alignment horizontal="left"/>
    </xf>
    <xf numFmtId="0" fontId="7" fillId="0" borderId="36" xfId="0" quotePrefix="1" applyFont="1" applyFill="1" applyBorder="1" applyAlignment="1">
      <alignment horizontal="center"/>
    </xf>
    <xf numFmtId="3" fontId="7" fillId="0" borderId="36" xfId="0" applyNumberFormat="1" applyFont="1" applyFill="1" applyBorder="1" applyAlignment="1">
      <alignment horizontal="left"/>
    </xf>
    <xf numFmtId="164" fontId="9" fillId="0" borderId="36" xfId="1" applyNumberFormat="1" applyFont="1" applyBorder="1"/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164" fontId="0" fillId="0" borderId="16" xfId="1" applyNumberFormat="1" applyFont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left"/>
    </xf>
    <xf numFmtId="164" fontId="0" fillId="0" borderId="19" xfId="1" applyNumberFormat="1" applyFont="1" applyBorder="1" applyAlignment="1">
      <alignment horizontal="center" vertical="center"/>
    </xf>
    <xf numFmtId="164" fontId="0" fillId="0" borderId="21" xfId="1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6"/>
  <sheetViews>
    <sheetView tabSelected="1" zoomScale="90" zoomScaleNormal="90" workbookViewId="0">
      <pane xSplit="3" ySplit="10" topLeftCell="D11" activePane="bottomRight" state="frozen"/>
      <selection pane="topRight" activeCell="E1" sqref="E1"/>
      <selection pane="bottomLeft" activeCell="A11" sqref="A11"/>
      <selection pane="bottomRight" sqref="A1:F1"/>
    </sheetView>
  </sheetViews>
  <sheetFormatPr defaultRowHeight="15" customHeight="1"/>
  <cols>
    <col min="1" max="1" width="4.140625" style="2" bestFit="1" customWidth="1"/>
    <col min="2" max="3" width="4" style="2" bestFit="1" customWidth="1"/>
    <col min="4" max="4" width="88.42578125" style="2" bestFit="1" customWidth="1"/>
    <col min="5" max="5" width="16.140625" style="87" bestFit="1" customWidth="1"/>
    <col min="6" max="6" width="10.5703125" style="2" hidden="1" customWidth="1"/>
    <col min="7" max="7" width="4.28515625" style="2" customWidth="1"/>
    <col min="8" max="8" width="16.140625" style="2" bestFit="1" customWidth="1"/>
    <col min="9" max="9" width="13.28515625" style="2" bestFit="1" customWidth="1"/>
    <col min="10" max="16384" width="9.140625" style="2"/>
  </cols>
  <sheetData>
    <row r="1" spans="1:9" ht="15" customHeight="1">
      <c r="A1" s="131" t="s">
        <v>0</v>
      </c>
      <c r="B1" s="131"/>
      <c r="C1" s="131"/>
      <c r="D1" s="131"/>
      <c r="E1" s="131"/>
      <c r="F1" s="131"/>
    </row>
    <row r="2" spans="1:9" ht="15" customHeight="1">
      <c r="A2" s="131" t="s">
        <v>96</v>
      </c>
      <c r="B2" s="131"/>
      <c r="C2" s="131"/>
      <c r="D2" s="131"/>
      <c r="E2" s="131"/>
      <c r="F2" s="131"/>
    </row>
    <row r="3" spans="1:9" ht="15" customHeight="1">
      <c r="A3" s="131" t="s">
        <v>125</v>
      </c>
      <c r="B3" s="131"/>
      <c r="C3" s="131"/>
      <c r="D3" s="131"/>
      <c r="E3" s="131"/>
      <c r="F3" s="131"/>
    </row>
    <row r="4" spans="1:9" ht="15" customHeight="1" thickBot="1">
      <c r="A4" s="1"/>
      <c r="H4" s="10"/>
    </row>
    <row r="5" spans="1:9" ht="15" customHeight="1" thickBot="1">
      <c r="A5" s="132" t="s">
        <v>1</v>
      </c>
      <c r="B5" s="134" t="s">
        <v>2</v>
      </c>
      <c r="C5" s="134"/>
      <c r="D5" s="134"/>
      <c r="E5" s="125" t="s">
        <v>3</v>
      </c>
      <c r="F5" s="15" t="s">
        <v>4</v>
      </c>
    </row>
    <row r="6" spans="1:9" ht="15" customHeight="1" thickBot="1">
      <c r="A6" s="133"/>
      <c r="B6" s="135"/>
      <c r="C6" s="135"/>
      <c r="D6" s="135"/>
      <c r="E6" s="45" t="s">
        <v>97</v>
      </c>
      <c r="F6" s="44"/>
    </row>
    <row r="7" spans="1:9" ht="15" customHeight="1">
      <c r="A7" s="55"/>
      <c r="B7" s="3"/>
      <c r="C7" s="3"/>
      <c r="D7" s="3"/>
      <c r="E7" s="78"/>
      <c r="F7" s="44"/>
    </row>
    <row r="8" spans="1:9" ht="15" customHeight="1">
      <c r="A8" s="83" t="s">
        <v>95</v>
      </c>
      <c r="B8" s="52"/>
      <c r="C8" s="52"/>
      <c r="D8" s="52"/>
      <c r="E8" s="51">
        <f>E9+E10</f>
        <v>22429812273</v>
      </c>
      <c r="F8" s="44"/>
    </row>
    <row r="9" spans="1:9" ht="15" customHeight="1">
      <c r="A9" s="83" t="s">
        <v>94</v>
      </c>
      <c r="B9" s="52"/>
      <c r="C9" s="52"/>
      <c r="D9" s="52"/>
      <c r="E9" s="77">
        <v>11674595895</v>
      </c>
      <c r="F9" s="44"/>
    </row>
    <row r="10" spans="1:9" ht="15" customHeight="1">
      <c r="A10" s="136" t="s">
        <v>93</v>
      </c>
      <c r="B10" s="137"/>
      <c r="C10" s="137"/>
      <c r="D10" s="137"/>
      <c r="E10" s="51">
        <f>E12+E46+E90+E70+E52+E65</f>
        <v>10755216378</v>
      </c>
      <c r="F10" s="44"/>
      <c r="H10" s="10">
        <f>2391701470+3794948468</f>
        <v>6186649938</v>
      </c>
      <c r="I10" s="10" t="e">
        <f>#REF!-H10</f>
        <v>#REF!</v>
      </c>
    </row>
    <row r="11" spans="1:9" ht="15" customHeight="1">
      <c r="A11" s="53"/>
      <c r="B11" s="52"/>
      <c r="C11" s="52"/>
      <c r="D11" s="52"/>
      <c r="E11" s="54"/>
      <c r="F11" s="44"/>
    </row>
    <row r="12" spans="1:9" ht="15" customHeight="1">
      <c r="A12" s="48"/>
      <c r="B12" s="124" t="s">
        <v>126</v>
      </c>
      <c r="C12" s="49"/>
      <c r="D12" s="50"/>
      <c r="E12" s="51">
        <f>SUM(E13:E44)</f>
        <v>5319935411</v>
      </c>
      <c r="F12" s="14"/>
      <c r="H12" s="10">
        <f>10755216378-E10</f>
        <v>0</v>
      </c>
    </row>
    <row r="13" spans="1:9" ht="15" customHeight="1">
      <c r="A13" s="11">
        <v>1</v>
      </c>
      <c r="B13" s="23" t="s">
        <v>5</v>
      </c>
      <c r="C13" s="24" t="s">
        <v>40</v>
      </c>
      <c r="D13" s="25" t="s">
        <v>6</v>
      </c>
      <c r="E13" s="37">
        <v>14000000</v>
      </c>
      <c r="F13" s="12"/>
      <c r="H13" s="10"/>
    </row>
    <row r="14" spans="1:9" ht="15" customHeight="1">
      <c r="A14" s="22">
        <v>2</v>
      </c>
      <c r="B14" s="26" t="s">
        <v>5</v>
      </c>
      <c r="C14" s="27" t="s">
        <v>41</v>
      </c>
      <c r="D14" s="28" t="s">
        <v>8</v>
      </c>
      <c r="E14" s="34">
        <v>292300000</v>
      </c>
      <c r="F14" s="126"/>
    </row>
    <row r="15" spans="1:9" ht="15" customHeight="1">
      <c r="A15" s="13">
        <v>3</v>
      </c>
      <c r="B15" s="26" t="s">
        <v>5</v>
      </c>
      <c r="C15" s="27" t="s">
        <v>44</v>
      </c>
      <c r="D15" s="29" t="s">
        <v>13</v>
      </c>
      <c r="E15" s="34">
        <v>1561200000</v>
      </c>
      <c r="F15" s="126"/>
    </row>
    <row r="16" spans="1:9" ht="15" customHeight="1">
      <c r="A16" s="22">
        <v>4</v>
      </c>
      <c r="B16" s="26" t="s">
        <v>5</v>
      </c>
      <c r="C16" s="27" t="s">
        <v>43</v>
      </c>
      <c r="D16" s="29" t="s">
        <v>12</v>
      </c>
      <c r="E16" s="34">
        <v>48000000</v>
      </c>
      <c r="F16" s="126"/>
      <c r="G16" s="79"/>
    </row>
    <row r="17" spans="1:7" ht="15" customHeight="1">
      <c r="A17" s="13">
        <v>5</v>
      </c>
      <c r="B17" s="26" t="s">
        <v>5</v>
      </c>
      <c r="C17" s="27" t="s">
        <v>45</v>
      </c>
      <c r="D17" s="28" t="s">
        <v>14</v>
      </c>
      <c r="E17" s="34">
        <v>126000000</v>
      </c>
      <c r="F17" s="126"/>
      <c r="G17" s="79"/>
    </row>
    <row r="18" spans="1:7" ht="15" customHeight="1">
      <c r="A18" s="13">
        <v>6</v>
      </c>
      <c r="B18" s="26" t="s">
        <v>5</v>
      </c>
      <c r="C18" s="27" t="s">
        <v>46</v>
      </c>
      <c r="D18" s="28" t="s">
        <v>15</v>
      </c>
      <c r="E18" s="34">
        <v>102435000</v>
      </c>
      <c r="F18" s="126"/>
      <c r="G18" s="79"/>
    </row>
    <row r="19" spans="1:7" ht="15" customHeight="1">
      <c r="A19" s="22">
        <v>7</v>
      </c>
      <c r="B19" s="26" t="s">
        <v>5</v>
      </c>
      <c r="C19" s="27" t="s">
        <v>47</v>
      </c>
      <c r="D19" s="29" t="s">
        <v>16</v>
      </c>
      <c r="E19" s="34">
        <v>52995696</v>
      </c>
      <c r="F19" s="126"/>
      <c r="G19" s="79"/>
    </row>
    <row r="20" spans="1:7" ht="15" customHeight="1">
      <c r="A20" s="13">
        <v>8</v>
      </c>
      <c r="B20" s="26" t="s">
        <v>5</v>
      </c>
      <c r="C20" s="27" t="s">
        <v>62</v>
      </c>
      <c r="D20" s="29" t="s">
        <v>10</v>
      </c>
      <c r="E20" s="88">
        <v>39990000</v>
      </c>
      <c r="F20" s="126"/>
      <c r="G20" s="79"/>
    </row>
    <row r="21" spans="1:7" ht="15" customHeight="1">
      <c r="A21" s="13">
        <v>9</v>
      </c>
      <c r="B21" s="26" t="s">
        <v>5</v>
      </c>
      <c r="C21" s="27" t="s">
        <v>48</v>
      </c>
      <c r="D21" s="28" t="s">
        <v>17</v>
      </c>
      <c r="E21" s="34">
        <v>24996000</v>
      </c>
      <c r="F21" s="126"/>
    </row>
    <row r="22" spans="1:7" ht="15" customHeight="1">
      <c r="A22" s="22">
        <v>10</v>
      </c>
      <c r="B22" s="26" t="s">
        <v>5</v>
      </c>
      <c r="C22" s="27" t="s">
        <v>50</v>
      </c>
      <c r="D22" s="29" t="s">
        <v>91</v>
      </c>
      <c r="E22" s="34">
        <v>565004987</v>
      </c>
      <c r="F22" s="126"/>
      <c r="G22" s="79"/>
    </row>
    <row r="23" spans="1:7" ht="15" customHeight="1">
      <c r="A23" s="13">
        <v>11</v>
      </c>
      <c r="B23" s="26" t="s">
        <v>5</v>
      </c>
      <c r="C23" s="27" t="s">
        <v>51</v>
      </c>
      <c r="D23" s="29" t="s">
        <v>19</v>
      </c>
      <c r="E23" s="34">
        <v>35000000</v>
      </c>
      <c r="F23" s="126"/>
    </row>
    <row r="24" spans="1:7" ht="15" customHeight="1">
      <c r="A24" s="13">
        <v>12</v>
      </c>
      <c r="B24" s="26" t="s">
        <v>5</v>
      </c>
      <c r="C24" s="27" t="s">
        <v>52</v>
      </c>
      <c r="D24" s="28" t="s">
        <v>20</v>
      </c>
      <c r="E24" s="34">
        <v>299590000</v>
      </c>
      <c r="F24" s="126"/>
      <c r="G24" s="79"/>
    </row>
    <row r="25" spans="1:7" ht="15" customHeight="1">
      <c r="A25" s="22">
        <v>13</v>
      </c>
      <c r="B25" s="26" t="s">
        <v>5</v>
      </c>
      <c r="C25" s="27" t="s">
        <v>49</v>
      </c>
      <c r="D25" s="28" t="s">
        <v>18</v>
      </c>
      <c r="E25" s="88">
        <v>357805000</v>
      </c>
      <c r="F25" s="126"/>
    </row>
    <row r="26" spans="1:7" ht="15" customHeight="1">
      <c r="A26" s="13">
        <v>14</v>
      </c>
      <c r="B26" s="30" t="s">
        <v>7</v>
      </c>
      <c r="C26" s="27" t="s">
        <v>40</v>
      </c>
      <c r="D26" s="28" t="s">
        <v>53</v>
      </c>
      <c r="E26" s="34">
        <v>60000000</v>
      </c>
      <c r="F26" s="126"/>
    </row>
    <row r="27" spans="1:7" ht="15" customHeight="1">
      <c r="A27" s="13">
        <v>15</v>
      </c>
      <c r="B27" s="30" t="s">
        <v>7</v>
      </c>
      <c r="C27" s="27" t="s">
        <v>41</v>
      </c>
      <c r="D27" s="29" t="s">
        <v>54</v>
      </c>
      <c r="E27" s="34">
        <v>60650000</v>
      </c>
      <c r="F27" s="126"/>
      <c r="G27" s="79"/>
    </row>
    <row r="28" spans="1:7" ht="15" customHeight="1">
      <c r="A28" s="22">
        <v>16</v>
      </c>
      <c r="B28" s="30" t="s">
        <v>7</v>
      </c>
      <c r="C28" s="27" t="s">
        <v>42</v>
      </c>
      <c r="D28" s="29" t="s">
        <v>55</v>
      </c>
      <c r="E28" s="34">
        <v>6000000</v>
      </c>
      <c r="F28" s="126"/>
    </row>
    <row r="29" spans="1:7" ht="15" customHeight="1">
      <c r="A29" s="13">
        <v>17</v>
      </c>
      <c r="B29" s="30" t="s">
        <v>7</v>
      </c>
      <c r="C29" s="27" t="s">
        <v>56</v>
      </c>
      <c r="D29" s="28" t="s">
        <v>57</v>
      </c>
      <c r="E29" s="34">
        <v>450000000</v>
      </c>
      <c r="F29" s="126"/>
      <c r="G29" s="79"/>
    </row>
    <row r="30" spans="1:7" ht="15" customHeight="1">
      <c r="A30" s="13">
        <v>18</v>
      </c>
      <c r="B30" s="30" t="s">
        <v>7</v>
      </c>
      <c r="C30" s="27" t="s">
        <v>43</v>
      </c>
      <c r="D30" s="29" t="s">
        <v>58</v>
      </c>
      <c r="E30" s="34">
        <v>190000000</v>
      </c>
      <c r="F30" s="126"/>
      <c r="G30" s="79"/>
    </row>
    <row r="31" spans="1:7" ht="15" customHeight="1">
      <c r="A31" s="22">
        <v>19</v>
      </c>
      <c r="B31" s="30" t="s">
        <v>7</v>
      </c>
      <c r="C31" s="27" t="s">
        <v>59</v>
      </c>
      <c r="D31" s="29" t="s">
        <v>60</v>
      </c>
      <c r="E31" s="34">
        <v>80760000</v>
      </c>
      <c r="F31" s="126"/>
      <c r="G31" s="79"/>
    </row>
    <row r="32" spans="1:7" ht="15" customHeight="1">
      <c r="A32" s="13">
        <v>20</v>
      </c>
      <c r="B32" s="27" t="s">
        <v>7</v>
      </c>
      <c r="C32" s="27" t="s">
        <v>46</v>
      </c>
      <c r="D32" s="29" t="s">
        <v>61</v>
      </c>
      <c r="E32" s="34">
        <v>24000000</v>
      </c>
      <c r="F32" s="126"/>
      <c r="G32" s="79"/>
    </row>
    <row r="33" spans="1:7" ht="15" customHeight="1">
      <c r="A33" s="13">
        <v>21</v>
      </c>
      <c r="B33" s="27" t="s">
        <v>7</v>
      </c>
      <c r="C33" s="27" t="s">
        <v>64</v>
      </c>
      <c r="D33" s="29" t="s">
        <v>65</v>
      </c>
      <c r="E33" s="34">
        <v>35000000</v>
      </c>
      <c r="F33" s="126"/>
    </row>
    <row r="34" spans="1:7" ht="15" customHeight="1">
      <c r="A34" s="22">
        <v>22</v>
      </c>
      <c r="B34" s="27" t="s">
        <v>7</v>
      </c>
      <c r="C34" s="27" t="s">
        <v>66</v>
      </c>
      <c r="D34" s="29" t="s">
        <v>67</v>
      </c>
      <c r="E34" s="34">
        <v>70000000</v>
      </c>
      <c r="F34" s="126"/>
      <c r="G34" s="79"/>
    </row>
    <row r="35" spans="1:7" ht="15" customHeight="1">
      <c r="A35" s="13">
        <v>23</v>
      </c>
      <c r="B35" s="27" t="s">
        <v>7</v>
      </c>
      <c r="C35" s="27" t="s">
        <v>100</v>
      </c>
      <c r="D35" s="29" t="s">
        <v>98</v>
      </c>
      <c r="E35" s="34">
        <v>8000000</v>
      </c>
      <c r="F35" s="126"/>
      <c r="G35" s="79"/>
    </row>
    <row r="36" spans="1:7" ht="15" customHeight="1">
      <c r="A36" s="13">
        <v>24</v>
      </c>
      <c r="B36" s="27" t="s">
        <v>9</v>
      </c>
      <c r="C36" s="27" t="s">
        <v>40</v>
      </c>
      <c r="D36" s="29" t="s">
        <v>68</v>
      </c>
      <c r="E36" s="34">
        <v>140250000</v>
      </c>
      <c r="F36" s="126"/>
      <c r="G36" s="79"/>
    </row>
    <row r="37" spans="1:7" ht="15" customHeight="1">
      <c r="A37" s="22">
        <v>25</v>
      </c>
      <c r="B37" s="27" t="s">
        <v>21</v>
      </c>
      <c r="C37" s="27" t="s">
        <v>40</v>
      </c>
      <c r="D37" s="29" t="s">
        <v>69</v>
      </c>
      <c r="E37" s="34">
        <v>212770200</v>
      </c>
      <c r="F37" s="126"/>
    </row>
    <row r="38" spans="1:7" ht="15" customHeight="1">
      <c r="A38" s="13">
        <v>26</v>
      </c>
      <c r="B38" s="27" t="s">
        <v>11</v>
      </c>
      <c r="C38" s="27" t="s">
        <v>40</v>
      </c>
      <c r="D38" s="29" t="s">
        <v>70</v>
      </c>
      <c r="E38" s="34">
        <v>14829750</v>
      </c>
      <c r="F38" s="126"/>
    </row>
    <row r="39" spans="1:7" ht="15" customHeight="1">
      <c r="A39" s="13">
        <v>27</v>
      </c>
      <c r="B39" s="27" t="s">
        <v>11</v>
      </c>
      <c r="C39" s="27" t="s">
        <v>41</v>
      </c>
      <c r="D39" s="28" t="s">
        <v>22</v>
      </c>
      <c r="E39" s="34">
        <v>230254104</v>
      </c>
      <c r="F39" s="126"/>
      <c r="G39" s="79"/>
    </row>
    <row r="40" spans="1:7" ht="15" customHeight="1">
      <c r="A40" s="22">
        <v>28</v>
      </c>
      <c r="B40" s="27" t="s">
        <v>11</v>
      </c>
      <c r="C40" s="27" t="s">
        <v>44</v>
      </c>
      <c r="D40" s="29" t="s">
        <v>71</v>
      </c>
      <c r="E40" s="34">
        <v>39875050</v>
      </c>
      <c r="F40" s="81"/>
      <c r="G40" s="79"/>
    </row>
    <row r="41" spans="1:7" ht="15" customHeight="1">
      <c r="A41" s="13">
        <v>29</v>
      </c>
      <c r="B41" s="46" t="s">
        <v>11</v>
      </c>
      <c r="C41" s="46" t="s">
        <v>56</v>
      </c>
      <c r="D41" s="47" t="s">
        <v>72</v>
      </c>
      <c r="E41" s="41">
        <v>64788660</v>
      </c>
      <c r="F41" s="81"/>
      <c r="G41" s="79"/>
    </row>
    <row r="42" spans="1:7" ht="15" customHeight="1">
      <c r="A42" s="13">
        <v>30</v>
      </c>
      <c r="B42" s="27" t="s">
        <v>11</v>
      </c>
      <c r="C42" s="27" t="s">
        <v>99</v>
      </c>
      <c r="D42" s="29" t="s">
        <v>63</v>
      </c>
      <c r="E42" s="34">
        <v>43286200</v>
      </c>
      <c r="F42" s="96"/>
      <c r="G42" s="79"/>
    </row>
    <row r="43" spans="1:7" ht="15" customHeight="1">
      <c r="A43" s="22">
        <v>31</v>
      </c>
      <c r="B43" s="46">
        <v>119</v>
      </c>
      <c r="C43" s="46" t="s">
        <v>78</v>
      </c>
      <c r="D43" s="47" t="s">
        <v>117</v>
      </c>
      <c r="E43" s="41">
        <v>30000000</v>
      </c>
      <c r="F43" s="96"/>
      <c r="G43" s="79"/>
    </row>
    <row r="44" spans="1:7" ht="15" customHeight="1">
      <c r="A44" s="13">
        <v>32</v>
      </c>
      <c r="B44" s="46">
        <v>119</v>
      </c>
      <c r="C44" s="46" t="s">
        <v>99</v>
      </c>
      <c r="D44" s="47" t="s">
        <v>118</v>
      </c>
      <c r="E44" s="41">
        <v>40154764</v>
      </c>
      <c r="F44" s="96"/>
      <c r="G44" s="79"/>
    </row>
    <row r="45" spans="1:7" ht="15" customHeight="1">
      <c r="A45" s="90"/>
      <c r="B45" s="91"/>
      <c r="C45" s="91"/>
      <c r="D45" s="92"/>
      <c r="E45" s="93"/>
      <c r="F45" s="66"/>
    </row>
    <row r="46" spans="1:7" ht="15" customHeight="1">
      <c r="A46" s="59"/>
      <c r="B46" s="60" t="s">
        <v>127</v>
      </c>
      <c r="C46" s="21"/>
      <c r="D46" s="21"/>
      <c r="E46" s="18">
        <f>SUM(E47:E50)</f>
        <v>470129750</v>
      </c>
      <c r="F46" s="56"/>
    </row>
    <row r="47" spans="1:7" ht="15" customHeight="1">
      <c r="A47" s="35">
        <v>1</v>
      </c>
      <c r="B47" s="36" t="s">
        <v>101</v>
      </c>
      <c r="C47" s="36" t="s">
        <v>44</v>
      </c>
      <c r="D47" s="33" t="s">
        <v>75</v>
      </c>
      <c r="E47" s="37">
        <v>128321700</v>
      </c>
      <c r="F47" s="126"/>
    </row>
    <row r="48" spans="1:7" ht="15" customHeight="1">
      <c r="A48" s="32">
        <v>2</v>
      </c>
      <c r="B48" s="36" t="s">
        <v>101</v>
      </c>
      <c r="C48" s="36" t="s">
        <v>42</v>
      </c>
      <c r="D48" s="39" t="s">
        <v>74</v>
      </c>
      <c r="E48" s="34">
        <v>123271000</v>
      </c>
      <c r="F48" s="126"/>
    </row>
    <row r="49" spans="1:7" ht="15" customHeight="1">
      <c r="A49" s="32">
        <v>3</v>
      </c>
      <c r="B49" s="36" t="s">
        <v>101</v>
      </c>
      <c r="C49" s="36" t="s">
        <v>43</v>
      </c>
      <c r="D49" s="42" t="s">
        <v>73</v>
      </c>
      <c r="E49" s="34">
        <v>190372300</v>
      </c>
      <c r="F49" s="126"/>
    </row>
    <row r="50" spans="1:7" ht="15" customHeight="1">
      <c r="A50" s="67">
        <v>4</v>
      </c>
      <c r="B50" s="95" t="s">
        <v>101</v>
      </c>
      <c r="C50" s="95" t="s">
        <v>59</v>
      </c>
      <c r="D50" s="69" t="s">
        <v>76</v>
      </c>
      <c r="E50" s="70">
        <v>28164750</v>
      </c>
      <c r="F50" s="126"/>
      <c r="G50" s="79"/>
    </row>
    <row r="51" spans="1:7" ht="15" customHeight="1">
      <c r="A51" s="61"/>
      <c r="B51" s="62"/>
      <c r="C51" s="62"/>
      <c r="D51" s="63"/>
      <c r="E51" s="64"/>
      <c r="F51" s="66"/>
    </row>
    <row r="52" spans="1:7" ht="15" customHeight="1">
      <c r="A52" s="75"/>
      <c r="B52" s="72" t="s">
        <v>128</v>
      </c>
      <c r="C52" s="76"/>
      <c r="D52" s="76"/>
      <c r="E52" s="18">
        <f>SUM(E53:E62)</f>
        <v>2618668000</v>
      </c>
      <c r="F52" s="7"/>
    </row>
    <row r="53" spans="1:7" ht="15" customHeight="1">
      <c r="A53" s="4">
        <v>1</v>
      </c>
      <c r="B53" s="74">
        <v>116</v>
      </c>
      <c r="C53" s="74" t="s">
        <v>40</v>
      </c>
      <c r="D53" s="33" t="s">
        <v>26</v>
      </c>
      <c r="E53" s="58">
        <v>23137500</v>
      </c>
      <c r="F53" s="128"/>
    </row>
    <row r="54" spans="1:7" ht="15" customHeight="1">
      <c r="A54" s="5">
        <v>2</v>
      </c>
      <c r="B54" s="74">
        <v>119</v>
      </c>
      <c r="C54" s="74" t="s">
        <v>113</v>
      </c>
      <c r="D54" s="33" t="s">
        <v>84</v>
      </c>
      <c r="E54" s="34">
        <v>115049250</v>
      </c>
      <c r="F54" s="126"/>
    </row>
    <row r="55" spans="1:7" ht="15" customHeight="1">
      <c r="A55" s="5">
        <v>3</v>
      </c>
      <c r="B55" s="74">
        <v>119</v>
      </c>
      <c r="C55" s="74" t="s">
        <v>59</v>
      </c>
      <c r="D55" s="33" t="s">
        <v>27</v>
      </c>
      <c r="E55" s="34">
        <v>117073000</v>
      </c>
      <c r="F55" s="126"/>
    </row>
    <row r="56" spans="1:7" ht="15" customHeight="1">
      <c r="A56" s="5">
        <v>4</v>
      </c>
      <c r="B56" s="97">
        <v>119</v>
      </c>
      <c r="C56" s="97" t="s">
        <v>86</v>
      </c>
      <c r="D56" s="40" t="s">
        <v>28</v>
      </c>
      <c r="E56" s="41">
        <v>39939600</v>
      </c>
      <c r="F56" s="126"/>
    </row>
    <row r="57" spans="1:7" ht="15" customHeight="1">
      <c r="A57" s="5">
        <v>5</v>
      </c>
      <c r="B57" s="97">
        <v>119</v>
      </c>
      <c r="C57" s="97" t="s">
        <v>87</v>
      </c>
      <c r="D57" s="40" t="s">
        <v>114</v>
      </c>
      <c r="E57" s="41">
        <v>678376000</v>
      </c>
      <c r="F57" s="126"/>
    </row>
    <row r="58" spans="1:7" ht="15" customHeight="1">
      <c r="A58" s="5">
        <v>6</v>
      </c>
      <c r="B58" s="97">
        <v>119</v>
      </c>
      <c r="C58" s="97" t="s">
        <v>116</v>
      </c>
      <c r="D58" s="40" t="s">
        <v>85</v>
      </c>
      <c r="E58" s="41">
        <v>185559500</v>
      </c>
      <c r="F58" s="126"/>
    </row>
    <row r="59" spans="1:7" ht="15" customHeight="1">
      <c r="A59" s="5">
        <v>7</v>
      </c>
      <c r="B59" s="97" t="s">
        <v>109</v>
      </c>
      <c r="C59" s="97" t="s">
        <v>40</v>
      </c>
      <c r="D59" s="40" t="s">
        <v>119</v>
      </c>
      <c r="E59" s="41">
        <v>1067757650</v>
      </c>
      <c r="F59" s="126"/>
    </row>
    <row r="60" spans="1:7" ht="15" customHeight="1">
      <c r="A60" s="5">
        <v>8</v>
      </c>
      <c r="B60" s="97" t="s">
        <v>109</v>
      </c>
      <c r="C60" s="97" t="s">
        <v>44</v>
      </c>
      <c r="D60" s="40" t="s">
        <v>25</v>
      </c>
      <c r="E60" s="41">
        <v>129570400</v>
      </c>
      <c r="F60" s="126"/>
    </row>
    <row r="61" spans="1:7" ht="15" customHeight="1">
      <c r="A61" s="5">
        <v>9</v>
      </c>
      <c r="B61" s="97" t="s">
        <v>109</v>
      </c>
      <c r="C61" s="97" t="s">
        <v>42</v>
      </c>
      <c r="D61" s="40" t="s">
        <v>24</v>
      </c>
      <c r="E61" s="41">
        <v>168865400</v>
      </c>
      <c r="F61" s="126"/>
    </row>
    <row r="62" spans="1:7" ht="15" customHeight="1">
      <c r="A62" s="5">
        <v>10</v>
      </c>
      <c r="B62" s="31" t="s">
        <v>109</v>
      </c>
      <c r="C62" s="31" t="s">
        <v>56</v>
      </c>
      <c r="D62" s="69" t="s">
        <v>23</v>
      </c>
      <c r="E62" s="70">
        <v>93339700</v>
      </c>
      <c r="F62" s="126"/>
      <c r="G62" s="79"/>
    </row>
    <row r="63" spans="1:7" ht="15" customHeight="1" thickBot="1">
      <c r="A63" s="61"/>
      <c r="B63" s="62"/>
      <c r="C63" s="62"/>
      <c r="D63" s="63"/>
      <c r="E63" s="64"/>
      <c r="F63" s="66"/>
    </row>
    <row r="64" spans="1:7" ht="15" hidden="1" customHeight="1">
      <c r="A64" s="101"/>
      <c r="B64" s="130"/>
      <c r="C64" s="130"/>
      <c r="D64" s="130"/>
      <c r="E64" s="102"/>
      <c r="F64" s="20">
        <f>F91</f>
        <v>0</v>
      </c>
    </row>
    <row r="65" spans="1:6" ht="15" customHeight="1">
      <c r="A65" s="103"/>
      <c r="B65" s="104" t="s">
        <v>107</v>
      </c>
      <c r="C65" s="105"/>
      <c r="D65" s="104" t="s">
        <v>129</v>
      </c>
      <c r="E65" s="106">
        <f>SUM(E66:E67)</f>
        <v>174715660</v>
      </c>
      <c r="F65" s="7"/>
    </row>
    <row r="66" spans="1:6" ht="15" customHeight="1">
      <c r="A66" s="86">
        <v>1</v>
      </c>
      <c r="B66" s="84" t="s">
        <v>108</v>
      </c>
      <c r="C66" s="84" t="s">
        <v>42</v>
      </c>
      <c r="D66" s="94" t="s">
        <v>90</v>
      </c>
      <c r="E66" s="89">
        <v>147669960</v>
      </c>
      <c r="F66" s="80"/>
    </row>
    <row r="67" spans="1:6" ht="15" customHeight="1" thickBot="1">
      <c r="A67" s="107">
        <v>2</v>
      </c>
      <c r="B67" s="108" t="s">
        <v>77</v>
      </c>
      <c r="C67" s="108" t="s">
        <v>83</v>
      </c>
      <c r="D67" s="109" t="s">
        <v>29</v>
      </c>
      <c r="E67" s="110">
        <v>27045700</v>
      </c>
      <c r="F67" s="66"/>
    </row>
    <row r="68" spans="1:6" ht="15" customHeight="1" thickBot="1">
      <c r="A68" s="61"/>
      <c r="B68" s="62"/>
      <c r="C68" s="62"/>
      <c r="D68" s="63"/>
      <c r="E68" s="64"/>
      <c r="F68" s="66"/>
    </row>
    <row r="69" spans="1:6" ht="15" hidden="1" customHeight="1">
      <c r="A69" s="111"/>
      <c r="B69" s="111"/>
      <c r="C69" s="111"/>
      <c r="D69" s="111"/>
      <c r="E69" s="102"/>
      <c r="F69" s="6"/>
    </row>
    <row r="70" spans="1:6" ht="15" customHeight="1" thickBot="1">
      <c r="A70" s="113"/>
      <c r="B70" s="114" t="s">
        <v>130</v>
      </c>
      <c r="C70" s="115"/>
      <c r="D70" s="115"/>
      <c r="E70" s="116">
        <f>SUM(E71:E87)</f>
        <v>1216126607</v>
      </c>
      <c r="F70" s="6"/>
    </row>
    <row r="71" spans="1:6" ht="15" customHeight="1">
      <c r="A71" s="112">
        <v>1</v>
      </c>
      <c r="B71" s="73">
        <v>116</v>
      </c>
      <c r="C71" s="73" t="s">
        <v>41</v>
      </c>
      <c r="D71" s="42" t="s">
        <v>124</v>
      </c>
      <c r="E71" s="58">
        <v>11773475</v>
      </c>
      <c r="F71" s="56"/>
    </row>
    <row r="72" spans="1:6" ht="15" customHeight="1">
      <c r="A72" s="100">
        <v>2</v>
      </c>
      <c r="B72" s="38">
        <v>116</v>
      </c>
      <c r="C72" s="38" t="s">
        <v>59</v>
      </c>
      <c r="D72" s="33" t="s">
        <v>31</v>
      </c>
      <c r="E72" s="34">
        <v>97823000</v>
      </c>
      <c r="F72" s="56"/>
    </row>
    <row r="73" spans="1:6" ht="15" customHeight="1">
      <c r="A73" s="16">
        <v>3</v>
      </c>
      <c r="B73" s="38">
        <v>119</v>
      </c>
      <c r="C73" s="38" t="s">
        <v>40</v>
      </c>
      <c r="D73" s="33" t="s">
        <v>120</v>
      </c>
      <c r="E73" s="34">
        <v>35058400</v>
      </c>
      <c r="F73" s="126"/>
    </row>
    <row r="74" spans="1:6" ht="15" customHeight="1">
      <c r="A74" s="100">
        <v>4</v>
      </c>
      <c r="B74" s="38">
        <v>119</v>
      </c>
      <c r="C74" s="38" t="s">
        <v>42</v>
      </c>
      <c r="D74" s="33" t="s">
        <v>30</v>
      </c>
      <c r="E74" s="34">
        <v>128500000</v>
      </c>
      <c r="F74" s="126"/>
    </row>
    <row r="75" spans="1:6" ht="15" customHeight="1">
      <c r="A75" s="16">
        <v>5</v>
      </c>
      <c r="B75" s="38">
        <v>119</v>
      </c>
      <c r="C75" s="38" t="s">
        <v>43</v>
      </c>
      <c r="D75" s="33" t="s">
        <v>79</v>
      </c>
      <c r="E75" s="34">
        <v>48221830</v>
      </c>
      <c r="F75" s="126"/>
    </row>
    <row r="76" spans="1:6" ht="15" customHeight="1">
      <c r="A76" s="100">
        <v>6</v>
      </c>
      <c r="B76" s="38">
        <v>119</v>
      </c>
      <c r="C76" s="38" t="s">
        <v>45</v>
      </c>
      <c r="D76" s="17" t="s">
        <v>32</v>
      </c>
      <c r="E76" s="34">
        <v>112928500</v>
      </c>
      <c r="F76" s="126"/>
    </row>
    <row r="77" spans="1:6" ht="15" customHeight="1">
      <c r="A77" s="16">
        <v>7</v>
      </c>
      <c r="B77" s="38">
        <v>119</v>
      </c>
      <c r="C77" s="38" t="s">
        <v>47</v>
      </c>
      <c r="D77" s="33" t="s">
        <v>36</v>
      </c>
      <c r="E77" s="34">
        <v>210072880</v>
      </c>
      <c r="F77" s="126"/>
    </row>
    <row r="78" spans="1:6" ht="15" customHeight="1">
      <c r="A78" s="100">
        <v>8</v>
      </c>
      <c r="B78" s="38">
        <v>119</v>
      </c>
      <c r="C78" s="38" t="s">
        <v>62</v>
      </c>
      <c r="D78" s="33" t="s">
        <v>80</v>
      </c>
      <c r="E78" s="34">
        <v>44973600</v>
      </c>
      <c r="F78" s="126"/>
    </row>
    <row r="79" spans="1:6" ht="15" customHeight="1">
      <c r="A79" s="16">
        <v>9</v>
      </c>
      <c r="B79" s="38">
        <v>119</v>
      </c>
      <c r="C79" s="38" t="s">
        <v>48</v>
      </c>
      <c r="D79" s="33" t="s">
        <v>35</v>
      </c>
      <c r="E79" s="34">
        <v>45318800</v>
      </c>
      <c r="F79" s="126"/>
    </row>
    <row r="80" spans="1:6" ht="15" customHeight="1">
      <c r="A80" s="100">
        <v>10</v>
      </c>
      <c r="B80" s="38">
        <v>119</v>
      </c>
      <c r="C80" s="38" t="s">
        <v>50</v>
      </c>
      <c r="D80" s="33" t="s">
        <v>37</v>
      </c>
      <c r="E80" s="34">
        <v>17495500</v>
      </c>
      <c r="F80" s="126"/>
    </row>
    <row r="81" spans="1:7" ht="15" customHeight="1">
      <c r="A81" s="16">
        <v>11</v>
      </c>
      <c r="B81" s="38">
        <v>119</v>
      </c>
      <c r="C81" s="38" t="s">
        <v>52</v>
      </c>
      <c r="D81" s="33" t="s">
        <v>121</v>
      </c>
      <c r="E81" s="34">
        <v>108555000</v>
      </c>
      <c r="F81" s="126"/>
    </row>
    <row r="82" spans="1:7" ht="15" customHeight="1">
      <c r="A82" s="100">
        <v>12</v>
      </c>
      <c r="B82" s="38">
        <v>119</v>
      </c>
      <c r="C82" s="38" t="s">
        <v>81</v>
      </c>
      <c r="D82" s="33" t="s">
        <v>122</v>
      </c>
      <c r="E82" s="34">
        <v>23854850</v>
      </c>
      <c r="F82" s="126"/>
    </row>
    <row r="83" spans="1:7" ht="15" customHeight="1">
      <c r="A83" s="16">
        <v>13</v>
      </c>
      <c r="B83" s="38">
        <v>119</v>
      </c>
      <c r="C83" s="38" t="s">
        <v>82</v>
      </c>
      <c r="D83" s="33" t="s">
        <v>34</v>
      </c>
      <c r="E83" s="34">
        <v>67500400</v>
      </c>
      <c r="F83" s="126"/>
    </row>
    <row r="84" spans="1:7" ht="15" customHeight="1">
      <c r="A84" s="100">
        <v>14</v>
      </c>
      <c r="B84" s="38">
        <v>119</v>
      </c>
      <c r="C84" s="38" t="s">
        <v>64</v>
      </c>
      <c r="D84" s="33" t="s">
        <v>110</v>
      </c>
      <c r="E84" s="34">
        <v>119086000</v>
      </c>
      <c r="F84" s="126"/>
    </row>
    <row r="85" spans="1:7" ht="15" customHeight="1">
      <c r="A85" s="16">
        <v>15</v>
      </c>
      <c r="B85" s="38">
        <v>119</v>
      </c>
      <c r="C85" s="38" t="s">
        <v>111</v>
      </c>
      <c r="D85" s="33" t="s">
        <v>123</v>
      </c>
      <c r="E85" s="34">
        <v>36698100</v>
      </c>
      <c r="F85" s="126"/>
    </row>
    <row r="86" spans="1:7" ht="15" customHeight="1">
      <c r="A86" s="99">
        <v>16</v>
      </c>
      <c r="B86" s="38">
        <v>119</v>
      </c>
      <c r="C86" s="38" t="s">
        <v>112</v>
      </c>
      <c r="D86" s="33" t="s">
        <v>33</v>
      </c>
      <c r="E86" s="34">
        <v>40014536</v>
      </c>
      <c r="F86" s="126"/>
    </row>
    <row r="87" spans="1:7" ht="15" customHeight="1">
      <c r="A87" s="98">
        <v>17</v>
      </c>
      <c r="B87" s="68">
        <v>119</v>
      </c>
      <c r="C87" s="68" t="s">
        <v>115</v>
      </c>
      <c r="D87" s="69" t="s">
        <v>38</v>
      </c>
      <c r="E87" s="70">
        <v>68251736</v>
      </c>
      <c r="F87" s="81"/>
    </row>
    <row r="88" spans="1:7" ht="15" customHeight="1" thickBot="1">
      <c r="B88" s="8"/>
      <c r="C88" s="8"/>
      <c r="D88" s="9"/>
      <c r="E88" s="65"/>
    </row>
    <row r="89" spans="1:7" ht="15" customHeight="1">
      <c r="A89" s="117"/>
      <c r="B89" s="127" t="s">
        <v>102</v>
      </c>
      <c r="C89" s="127"/>
      <c r="D89" s="127"/>
      <c r="E89" s="118"/>
      <c r="F89" s="71"/>
    </row>
    <row r="90" spans="1:7" ht="15" customHeight="1" thickBot="1">
      <c r="A90" s="119"/>
      <c r="B90" s="120" t="s">
        <v>92</v>
      </c>
      <c r="C90" s="121"/>
      <c r="D90" s="122"/>
      <c r="E90" s="123">
        <f>SUM(E91:E96)</f>
        <v>955640950</v>
      </c>
      <c r="F90" s="19"/>
    </row>
    <row r="91" spans="1:7" ht="15" customHeight="1">
      <c r="A91" s="57">
        <v>1</v>
      </c>
      <c r="B91" s="73" t="s">
        <v>103</v>
      </c>
      <c r="C91" s="73" t="s">
        <v>40</v>
      </c>
      <c r="D91" s="43" t="s">
        <v>39</v>
      </c>
      <c r="E91" s="58">
        <v>91998495</v>
      </c>
      <c r="F91" s="128"/>
    </row>
    <row r="92" spans="1:7" ht="15" customHeight="1">
      <c r="A92" s="32">
        <v>2</v>
      </c>
      <c r="B92" s="73" t="s">
        <v>103</v>
      </c>
      <c r="C92" s="73" t="s">
        <v>44</v>
      </c>
      <c r="D92" s="29" t="s">
        <v>88</v>
      </c>
      <c r="E92" s="34">
        <v>675855800</v>
      </c>
      <c r="F92" s="126"/>
    </row>
    <row r="93" spans="1:7" ht="15" customHeight="1">
      <c r="A93" s="32">
        <v>3</v>
      </c>
      <c r="B93" s="73" t="s">
        <v>103</v>
      </c>
      <c r="C93" s="73" t="s">
        <v>42</v>
      </c>
      <c r="D93" s="29" t="s">
        <v>89</v>
      </c>
      <c r="E93" s="34">
        <v>78670655</v>
      </c>
      <c r="F93" s="126"/>
    </row>
    <row r="94" spans="1:7" ht="15" customHeight="1">
      <c r="A94" s="32">
        <v>4</v>
      </c>
      <c r="B94" s="73" t="s">
        <v>103</v>
      </c>
      <c r="C94" s="73" t="s">
        <v>59</v>
      </c>
      <c r="D94" s="33" t="s">
        <v>104</v>
      </c>
      <c r="E94" s="34">
        <v>38500000</v>
      </c>
      <c r="F94" s="129"/>
    </row>
    <row r="95" spans="1:7" ht="15" customHeight="1">
      <c r="A95" s="85">
        <v>5</v>
      </c>
      <c r="B95" s="73" t="s">
        <v>103</v>
      </c>
      <c r="C95" s="73" t="s">
        <v>46</v>
      </c>
      <c r="D95" s="40" t="s">
        <v>105</v>
      </c>
      <c r="E95" s="41">
        <v>15790000</v>
      </c>
      <c r="F95" s="82"/>
    </row>
    <row r="96" spans="1:7" ht="15" customHeight="1">
      <c r="A96" s="67">
        <v>6</v>
      </c>
      <c r="B96" s="68" t="s">
        <v>103</v>
      </c>
      <c r="C96" s="68" t="s">
        <v>78</v>
      </c>
      <c r="D96" s="69" t="s">
        <v>106</v>
      </c>
      <c r="E96" s="70">
        <v>54826000</v>
      </c>
      <c r="F96" s="82"/>
      <c r="G96" s="79"/>
    </row>
  </sheetData>
  <mergeCells count="13">
    <mergeCell ref="F73:F86"/>
    <mergeCell ref="B89:D89"/>
    <mergeCell ref="F91:F94"/>
    <mergeCell ref="B64:D64"/>
    <mergeCell ref="A1:F1"/>
    <mergeCell ref="A2:F2"/>
    <mergeCell ref="A3:F3"/>
    <mergeCell ref="A5:A6"/>
    <mergeCell ref="B5:D6"/>
    <mergeCell ref="A10:D10"/>
    <mergeCell ref="F14:F39"/>
    <mergeCell ref="F47:F50"/>
    <mergeCell ref="F53:F62"/>
  </mergeCells>
  <pageMargins left="0.39370078740157483" right="0.19685039370078741" top="0.63" bottom="0.35433070866141736" header="0.31496062992125984" footer="0.31496062992125984"/>
  <pageSetup paperSize="5" scale="6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 2019</vt:lpstr>
      <vt:lpstr>'JULI 2019'!Print_Area</vt:lpstr>
    </vt:vector>
  </TitlesOfParts>
  <Company>DISHUB SUMBAR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Amran, SE, MM</dc:creator>
  <cp:lastModifiedBy>acer</cp:lastModifiedBy>
  <cp:lastPrinted>2019-08-07T03:50:01Z</cp:lastPrinted>
  <dcterms:created xsi:type="dcterms:W3CDTF">2007-01-13T04:30:56Z</dcterms:created>
  <dcterms:modified xsi:type="dcterms:W3CDTF">2019-08-26T07:14:12Z</dcterms:modified>
</cp:coreProperties>
</file>