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0730" windowHeight="9870" tabRatio="602"/>
  </bookViews>
  <sheets>
    <sheet name="Neraca Lamp.3" sheetId="5" r:id="rId1"/>
  </sheets>
  <calcPr calcId="144525"/>
</workbook>
</file>

<file path=xl/calcChain.xml><?xml version="1.0" encoding="utf-8"?>
<calcChain xmlns="http://schemas.openxmlformats.org/spreadsheetml/2006/main">
  <c r="F53" i="5"/>
  <c r="C52"/>
  <c r="C8" l="1"/>
  <c r="C7" s="1"/>
  <c r="C33"/>
  <c r="C43" l="1"/>
  <c r="D14"/>
  <c r="C14"/>
  <c r="D52"/>
  <c r="G23" l="1"/>
  <c r="F25"/>
  <c r="F28"/>
  <c r="F23" l="1"/>
  <c r="C9" l="1"/>
  <c r="C50" l="1"/>
  <c r="D50"/>
  <c r="D45" s="1"/>
  <c r="D44" s="1"/>
  <c r="D56" s="1"/>
  <c r="D35"/>
  <c r="D42" s="1"/>
  <c r="C35"/>
  <c r="C42" s="1"/>
  <c r="D26"/>
  <c r="D34" s="1"/>
  <c r="C26"/>
  <c r="C34" s="1"/>
  <c r="D8"/>
  <c r="D25" s="1"/>
  <c r="C45" l="1"/>
  <c r="C44" s="1"/>
  <c r="C25"/>
  <c r="D43"/>
  <c r="D51"/>
  <c r="D7"/>
  <c r="C51" l="1"/>
  <c r="C56"/>
  <c r="F43" s="1"/>
</calcChain>
</file>

<file path=xl/sharedStrings.xml><?xml version="1.0" encoding="utf-8"?>
<sst xmlns="http://schemas.openxmlformats.org/spreadsheetml/2006/main" count="60" uniqueCount="60">
  <si>
    <t>Uraian</t>
  </si>
  <si>
    <t>PEMERINTAH PROVINSI SUMATRA BARAT</t>
  </si>
  <si>
    <t>NERACA</t>
  </si>
  <si>
    <t>ASET</t>
  </si>
  <si>
    <t>ASET LANCAR</t>
  </si>
  <si>
    <t>Kas dan Setera K as</t>
  </si>
  <si>
    <t>Kas di Bendahara Pengeluaran</t>
  </si>
  <si>
    <t>Kas di BLUD</t>
  </si>
  <si>
    <t>Setera Kas</t>
  </si>
  <si>
    <t>Piutang Pendapatan</t>
  </si>
  <si>
    <t>Piutang Pajak Daerah</t>
  </si>
  <si>
    <t>Penyisihan Piutang Pajak</t>
  </si>
  <si>
    <t>Piutang Retribusi</t>
  </si>
  <si>
    <t>Penyisihan Piutang Retribusi</t>
  </si>
  <si>
    <t>Piutang Hasil PKD Yang Dipisahkan</t>
  </si>
  <si>
    <t>Peny Piutang Hasil PKD Yg Disipisahkan</t>
  </si>
  <si>
    <t>Persediaan</t>
  </si>
  <si>
    <t>Jumlah Aset Lancar</t>
  </si>
  <si>
    <t>ASET TETAP</t>
  </si>
  <si>
    <t>Tanah</t>
  </si>
  <si>
    <t>Peralatan dan Mesin</t>
  </si>
  <si>
    <t>Jalan, Irigasi, dan Jaringan</t>
  </si>
  <si>
    <t>Aset Tetap Lainnya</t>
  </si>
  <si>
    <t>ASET LAINNYA</t>
  </si>
  <si>
    <t>Penyisihan Piutang Lain2 PAD Yg Sah</t>
  </si>
  <si>
    <t>Piutang Lain2 PAD Yg Sah</t>
  </si>
  <si>
    <t>Beban Dibayar Dimuka</t>
  </si>
  <si>
    <t>Gedung dan Bangunan</t>
  </si>
  <si>
    <t>Konstruksi Dalam Pengerjaan</t>
  </si>
  <si>
    <t>Akumulasi Penyusutan</t>
  </si>
  <si>
    <t>Jumlah Aset Tetap</t>
  </si>
  <si>
    <t xml:space="preserve">Aset Tidak Berwujud </t>
  </si>
  <si>
    <t>Akumulasi Amortisasi Aset Tidak Berwujud</t>
  </si>
  <si>
    <t>Aset Lain-lain</t>
  </si>
  <si>
    <t>Akumulasi Penyusutan Aset Lain-lain</t>
  </si>
  <si>
    <t>Jumlah Aset Lainnya</t>
  </si>
  <si>
    <t>JUMLAH ASET</t>
  </si>
  <si>
    <t>KEWAJIBAN</t>
  </si>
  <si>
    <t>KEWAJIBAN JANGKA PENDEK</t>
  </si>
  <si>
    <t>Utang Perhitungan Pihak Ketiga (PFK)</t>
  </si>
  <si>
    <t>Pendapatan Diterima Dimuka</t>
  </si>
  <si>
    <t>Utang Jangka Pendek Lainnya</t>
  </si>
  <si>
    <t xml:space="preserve">JUMLAH KEWAJIBAN </t>
  </si>
  <si>
    <t>EKUITAS</t>
  </si>
  <si>
    <t>Ekuitas</t>
  </si>
  <si>
    <t>Ekuitas untuk dikonsolidasikan</t>
  </si>
  <si>
    <t>JUMLAH KEWAJIBAN DAN EKUITAS</t>
  </si>
  <si>
    <t>Utang Belanja</t>
  </si>
  <si>
    <t>Provinsi Sumatera Barat</t>
  </si>
  <si>
    <t>Kas di Bendahara Penerimaan</t>
  </si>
  <si>
    <t>Jumlah Kewajiban Jangka Pendek</t>
  </si>
  <si>
    <t>Pembina Utama Madya/NIP. 19621222 198403 1 004</t>
  </si>
  <si>
    <t xml:space="preserve">Drs. H. SYAFRIZAL, MM </t>
  </si>
  <si>
    <t>Kepala Dinas Pemberdayaan Masyarakat dan Desa</t>
  </si>
  <si>
    <t>SKPD  :  DINAS PEMBERDAYAAN MASYARAKAT DAN DESA</t>
  </si>
  <si>
    <t>Surplus/ Defisit - LO</t>
  </si>
  <si>
    <t>PER 30 JUNI 2018 DAN 31 DES 2017 (Audited)</t>
  </si>
  <si>
    <t>2017  (Audited)</t>
  </si>
  <si>
    <t>Aset yang dimanfatkan Pihak lain</t>
  </si>
  <si>
    <t>Akumulasi Penyusutan Aset yang dimanfaatkan Pihak Lain</t>
  </si>
</sst>
</file>

<file path=xl/styles.xml><?xml version="1.0" encoding="utf-8"?>
<styleSheet xmlns="http://schemas.openxmlformats.org/spreadsheetml/2006/main">
  <numFmts count="3">
    <numFmt numFmtId="164" formatCode="_(* #,##0_);_(* \(#,##0\);_(* &quot;-&quot;_);_(@_)"/>
    <numFmt numFmtId="165" formatCode="_(* #,##0.00_);_(* \(#,##0.00\);_(* &quot;-&quot;??_);_(@_)"/>
    <numFmt numFmtId="166" formatCode="_(* #,##0.00_);_(* \(#,##0.00\);_(* &quot;-&quot;_);_(@_)"/>
  </numFmts>
  <fonts count="3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1" xfId="0" applyFont="1" applyBorder="1"/>
    <xf numFmtId="0" fontId="0" fillId="0" borderId="1" xfId="0" applyBorder="1"/>
    <xf numFmtId="49" fontId="1" fillId="0" borderId="1" xfId="0" applyNumberFormat="1" applyFont="1" applyBorder="1"/>
    <xf numFmtId="0" fontId="0" fillId="0" borderId="1" xfId="0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/>
    <xf numFmtId="165" fontId="0" fillId="0" borderId="0" xfId="0" applyNumberFormat="1"/>
    <xf numFmtId="165" fontId="0" fillId="0" borderId="1" xfId="0" applyNumberFormat="1" applyBorder="1"/>
    <xf numFmtId="164" fontId="0" fillId="0" borderId="0" xfId="1" applyFont="1"/>
    <xf numFmtId="166" fontId="0" fillId="0" borderId="0" xfId="1" applyNumberFormat="1" applyFont="1"/>
    <xf numFmtId="0" fontId="1" fillId="0" borderId="3" xfId="0" applyFont="1" applyBorder="1" applyAlignment="1">
      <alignment horizontal="center"/>
    </xf>
    <xf numFmtId="165" fontId="1" fillId="0" borderId="3" xfId="0" applyNumberFormat="1" applyFont="1" applyBorder="1"/>
    <xf numFmtId="0" fontId="1" fillId="0" borderId="4" xfId="0" applyFont="1" applyBorder="1" applyAlignment="1"/>
    <xf numFmtId="165" fontId="1" fillId="0" borderId="4" xfId="0" applyNumberFormat="1" applyFont="1" applyBorder="1"/>
    <xf numFmtId="0" fontId="1" fillId="0" borderId="2" xfId="0" applyFont="1" applyBorder="1" applyAlignment="1">
      <alignment horizontal="center"/>
    </xf>
    <xf numFmtId="165" fontId="1" fillId="0" borderId="2" xfId="0" applyNumberFormat="1" applyFont="1" applyBorder="1"/>
    <xf numFmtId="0" fontId="1" fillId="0" borderId="3" xfId="0" applyFont="1" applyBorder="1" applyAlignment="1"/>
    <xf numFmtId="165" fontId="0" fillId="0" borderId="3" xfId="0" applyNumberFormat="1" applyBorder="1"/>
    <xf numFmtId="165" fontId="1" fillId="0" borderId="1" xfId="0" applyNumberFormat="1" applyFont="1" applyFill="1" applyBorder="1"/>
    <xf numFmtId="165" fontId="0" fillId="0" borderId="1" xfId="0" applyNumberFormat="1" applyFill="1" applyBorder="1"/>
    <xf numFmtId="0" fontId="1" fillId="0" borderId="0" xfId="0" applyFont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63"/>
  <sheetViews>
    <sheetView tabSelected="1" topLeftCell="A49" workbookViewId="0">
      <selection activeCell="F60" sqref="F60"/>
    </sheetView>
  </sheetViews>
  <sheetFormatPr defaultRowHeight="15"/>
  <cols>
    <col min="1" max="1" width="4.85546875" customWidth="1"/>
    <col min="2" max="2" width="63.28515625" customWidth="1"/>
    <col min="3" max="3" width="24.42578125" customWidth="1"/>
    <col min="4" max="4" width="22" customWidth="1"/>
    <col min="6" max="6" width="18" bestFit="1" customWidth="1"/>
    <col min="7" max="7" width="18.28515625" customWidth="1"/>
  </cols>
  <sheetData>
    <row r="1" spans="2:4">
      <c r="B1" s="22" t="s">
        <v>1</v>
      </c>
      <c r="C1" s="22"/>
      <c r="D1" s="22"/>
    </row>
    <row r="2" spans="2:4">
      <c r="B2" s="22" t="s">
        <v>54</v>
      </c>
      <c r="C2" s="22"/>
      <c r="D2" s="22"/>
    </row>
    <row r="3" spans="2:4">
      <c r="B3" s="22" t="s">
        <v>2</v>
      </c>
      <c r="C3" s="22"/>
      <c r="D3" s="22"/>
    </row>
    <row r="4" spans="2:4">
      <c r="B4" s="22" t="s">
        <v>56</v>
      </c>
      <c r="C4" s="22"/>
      <c r="D4" s="22"/>
    </row>
    <row r="5" spans="2:4" ht="15.75" thickBot="1"/>
    <row r="6" spans="2:4" ht="15.75" thickBot="1">
      <c r="B6" s="6" t="s">
        <v>0</v>
      </c>
      <c r="C6" s="6">
        <v>2018</v>
      </c>
      <c r="D6" s="6" t="s">
        <v>57</v>
      </c>
    </row>
    <row r="7" spans="2:4" ht="15.75" thickBot="1">
      <c r="B7" s="1" t="s">
        <v>3</v>
      </c>
      <c r="C7" s="7">
        <f>SUM(C8)</f>
        <v>2486358574.6700001</v>
      </c>
      <c r="D7" s="7">
        <f>SUM(D8)</f>
        <v>16116250</v>
      </c>
    </row>
    <row r="8" spans="2:4" ht="15.75" thickBot="1">
      <c r="B8" s="1" t="s">
        <v>4</v>
      </c>
      <c r="C8" s="7">
        <f>SUM(C9,C14,C23,C24)</f>
        <v>2486358574.6700001</v>
      </c>
      <c r="D8" s="7">
        <f>SUM(D9,D14,D23,D24)</f>
        <v>16116250</v>
      </c>
    </row>
    <row r="9" spans="2:4" ht="15.75" thickBot="1">
      <c r="B9" s="3" t="s">
        <v>5</v>
      </c>
      <c r="C9" s="9">
        <f>SUM(C10:C13)</f>
        <v>2478755408</v>
      </c>
      <c r="D9" s="9"/>
    </row>
    <row r="10" spans="2:4" ht="15.75" thickBot="1">
      <c r="B10" s="2" t="s">
        <v>6</v>
      </c>
      <c r="C10" s="9">
        <v>2478755408</v>
      </c>
      <c r="D10" s="9"/>
    </row>
    <row r="11" spans="2:4" ht="15.75" thickBot="1">
      <c r="B11" s="2" t="s">
        <v>49</v>
      </c>
      <c r="C11" s="9">
        <v>0</v>
      </c>
      <c r="D11" s="9">
        <v>0</v>
      </c>
    </row>
    <row r="12" spans="2:4" ht="15.75" thickBot="1">
      <c r="B12" s="2" t="s">
        <v>7</v>
      </c>
      <c r="C12" s="9">
        <v>0</v>
      </c>
      <c r="D12" s="9">
        <v>0</v>
      </c>
    </row>
    <row r="13" spans="2:4" ht="15.75" thickBot="1">
      <c r="B13" s="2" t="s">
        <v>8</v>
      </c>
      <c r="C13" s="9">
        <v>0</v>
      </c>
      <c r="D13" s="9">
        <v>0</v>
      </c>
    </row>
    <row r="14" spans="2:4" ht="15.75" thickBot="1">
      <c r="B14" s="1" t="s">
        <v>9</v>
      </c>
      <c r="C14" s="9">
        <f>SUM(C15:C22)</f>
        <v>0</v>
      </c>
      <c r="D14" s="9">
        <f>SUM(D15:D22)</f>
        <v>0</v>
      </c>
    </row>
    <row r="15" spans="2:4" ht="15.75" thickBot="1">
      <c r="B15" s="2" t="s">
        <v>10</v>
      </c>
      <c r="C15" s="9">
        <v>0</v>
      </c>
      <c r="D15" s="9">
        <v>0</v>
      </c>
    </row>
    <row r="16" spans="2:4" ht="15.75" thickBot="1">
      <c r="B16" s="2" t="s">
        <v>11</v>
      </c>
      <c r="C16" s="9">
        <v>0</v>
      </c>
      <c r="D16" s="9">
        <v>0</v>
      </c>
    </row>
    <row r="17" spans="2:7" ht="15.75" thickBot="1">
      <c r="B17" s="2" t="s">
        <v>12</v>
      </c>
      <c r="C17" s="9">
        <v>0</v>
      </c>
      <c r="D17" s="9">
        <v>0</v>
      </c>
    </row>
    <row r="18" spans="2:7" ht="15.75" thickBot="1">
      <c r="B18" s="2" t="s">
        <v>13</v>
      </c>
      <c r="C18" s="9">
        <v>0</v>
      </c>
      <c r="D18" s="9">
        <v>0</v>
      </c>
    </row>
    <row r="19" spans="2:7" ht="15.75" thickBot="1">
      <c r="B19" s="2" t="s">
        <v>14</v>
      </c>
      <c r="C19" s="9">
        <v>0</v>
      </c>
      <c r="D19" s="9">
        <v>0</v>
      </c>
    </row>
    <row r="20" spans="2:7" ht="15.75" thickBot="1">
      <c r="B20" s="2" t="s">
        <v>15</v>
      </c>
      <c r="C20" s="9">
        <v>0</v>
      </c>
      <c r="D20" s="9">
        <v>0</v>
      </c>
    </row>
    <row r="21" spans="2:7" ht="15.75" thickBot="1">
      <c r="B21" s="4" t="s">
        <v>25</v>
      </c>
      <c r="C21" s="9">
        <v>0</v>
      </c>
      <c r="D21" s="9">
        <v>0</v>
      </c>
    </row>
    <row r="22" spans="2:7" ht="15.75" thickBot="1">
      <c r="B22" s="4" t="s">
        <v>24</v>
      </c>
      <c r="C22" s="9">
        <v>0</v>
      </c>
      <c r="D22" s="9">
        <v>0</v>
      </c>
    </row>
    <row r="23" spans="2:7" ht="15.75" thickBot="1">
      <c r="B23" s="5" t="s">
        <v>26</v>
      </c>
      <c r="C23" s="20">
        <v>5790666.6699999999</v>
      </c>
      <c r="D23" s="7">
        <v>14916050</v>
      </c>
      <c r="F23" s="8">
        <f>D23-C23</f>
        <v>9125383.3300000001</v>
      </c>
      <c r="G23" s="11">
        <f>17048522-4461458.33</f>
        <v>12587063.67</v>
      </c>
    </row>
    <row r="24" spans="2:7" ht="15.75" thickBot="1">
      <c r="B24" s="5" t="s">
        <v>16</v>
      </c>
      <c r="C24" s="20">
        <v>1812500</v>
      </c>
      <c r="D24" s="7">
        <v>1200200</v>
      </c>
    </row>
    <row r="25" spans="2:7" ht="15.75" thickBot="1">
      <c r="B25" s="6" t="s">
        <v>17</v>
      </c>
      <c r="C25" s="7">
        <f>SUM(C8)</f>
        <v>2486358574.6700001</v>
      </c>
      <c r="D25" s="7">
        <f>SUM(D8)</f>
        <v>16116250</v>
      </c>
      <c r="F25" s="10">
        <f>101532958*2</f>
        <v>203065916</v>
      </c>
    </row>
    <row r="26" spans="2:7" ht="15.75" thickBot="1">
      <c r="B26" s="5" t="s">
        <v>18</v>
      </c>
      <c r="C26" s="7">
        <f>SUM(C28,C29,C33)</f>
        <v>3086460094.8800001</v>
      </c>
      <c r="D26" s="7">
        <f>SUM(D27:D33)</f>
        <v>2960735094.8800001</v>
      </c>
    </row>
    <row r="27" spans="2:7" ht="15.75" thickBot="1">
      <c r="B27" s="4" t="s">
        <v>19</v>
      </c>
      <c r="C27" s="9"/>
      <c r="D27" s="9"/>
    </row>
    <row r="28" spans="2:7" ht="15.75" thickBot="1">
      <c r="B28" s="4" t="s">
        <v>20</v>
      </c>
      <c r="C28" s="9">
        <v>4011680712</v>
      </c>
      <c r="D28" s="9">
        <v>3885955712</v>
      </c>
      <c r="F28" s="8">
        <f>D28-C28</f>
        <v>-125725000</v>
      </c>
    </row>
    <row r="29" spans="2:7" ht="15.75" thickBot="1">
      <c r="B29" s="4" t="s">
        <v>27</v>
      </c>
      <c r="C29" s="9">
        <v>2761962000</v>
      </c>
      <c r="D29" s="9">
        <v>2761962000</v>
      </c>
    </row>
    <row r="30" spans="2:7" ht="15.75" thickBot="1">
      <c r="B30" s="4" t="s">
        <v>21</v>
      </c>
      <c r="C30" s="9">
        <v>0</v>
      </c>
      <c r="D30" s="9">
        <v>0</v>
      </c>
    </row>
    <row r="31" spans="2:7" ht="15.75" thickBot="1">
      <c r="B31" s="4" t="s">
        <v>22</v>
      </c>
      <c r="C31" s="9">
        <v>0</v>
      </c>
      <c r="D31" s="9">
        <v>0</v>
      </c>
    </row>
    <row r="32" spans="2:7" ht="15.75" thickBot="1">
      <c r="B32" s="4" t="s">
        <v>28</v>
      </c>
      <c r="C32" s="9">
        <v>0</v>
      </c>
      <c r="D32" s="9">
        <v>0</v>
      </c>
    </row>
    <row r="33" spans="2:6" ht="15.75" thickBot="1">
      <c r="B33" s="4" t="s">
        <v>29</v>
      </c>
      <c r="C33" s="9">
        <f>-2407004637.12+-1280177980</f>
        <v>-3687182617.1199999</v>
      </c>
      <c r="D33" s="9">
        <v>-3687182617.1199999</v>
      </c>
    </row>
    <row r="34" spans="2:6" ht="15.75" thickBot="1">
      <c r="B34" s="6" t="s">
        <v>30</v>
      </c>
      <c r="C34" s="7">
        <f>C26</f>
        <v>3086460094.8800001</v>
      </c>
      <c r="D34" s="7">
        <f>D26</f>
        <v>2960735094.8800001</v>
      </c>
    </row>
    <row r="35" spans="2:6" ht="15.75" thickBot="1">
      <c r="B35" s="5" t="s">
        <v>23</v>
      </c>
      <c r="C35" s="9">
        <f>SUM(C36:C37)</f>
        <v>19200000</v>
      </c>
      <c r="D35" s="9">
        <f>SUM(D36:D37)</f>
        <v>19200000</v>
      </c>
    </row>
    <row r="36" spans="2:6" ht="15.75" thickBot="1">
      <c r="B36" s="5" t="s">
        <v>31</v>
      </c>
      <c r="C36" s="9">
        <v>48000000</v>
      </c>
      <c r="D36" s="9">
        <v>48000000</v>
      </c>
    </row>
    <row r="37" spans="2:6" ht="15.75" thickBot="1">
      <c r="B37" s="4" t="s">
        <v>32</v>
      </c>
      <c r="C37" s="9">
        <v>-28800000</v>
      </c>
      <c r="D37" s="9">
        <v>-28800000</v>
      </c>
    </row>
    <row r="38" spans="2:6" ht="15.75" thickBot="1">
      <c r="B38" s="4" t="s">
        <v>58</v>
      </c>
      <c r="C38" s="9">
        <v>55000000</v>
      </c>
      <c r="D38" s="9">
        <v>55000000</v>
      </c>
    </row>
    <row r="39" spans="2:6" ht="15.75" thickBot="1">
      <c r="B39" s="4" t="s">
        <v>59</v>
      </c>
      <c r="C39" s="9">
        <v>-55000000</v>
      </c>
      <c r="D39" s="9">
        <v>-55000000</v>
      </c>
    </row>
    <row r="40" spans="2:6" ht="15.75" thickBot="1">
      <c r="B40" s="5" t="s">
        <v>33</v>
      </c>
      <c r="C40" s="9"/>
      <c r="D40" s="9"/>
    </row>
    <row r="41" spans="2:6" ht="15.75" thickBot="1">
      <c r="B41" s="4" t="s">
        <v>34</v>
      </c>
      <c r="C41" s="9"/>
      <c r="D41" s="9"/>
    </row>
    <row r="42" spans="2:6" ht="15.75" thickBot="1">
      <c r="B42" s="12" t="s">
        <v>35</v>
      </c>
      <c r="C42" s="13">
        <f>SUM(C35)</f>
        <v>19200000</v>
      </c>
      <c r="D42" s="13">
        <f>SUM(D35)</f>
        <v>19200000</v>
      </c>
    </row>
    <row r="43" spans="2:6" ht="16.5" thickTop="1" thickBot="1">
      <c r="B43" s="16" t="s">
        <v>36</v>
      </c>
      <c r="C43" s="17">
        <f>C8+C26+C35</f>
        <v>5592018669.5500002</v>
      </c>
      <c r="D43" s="17">
        <f>D8+D26+D35</f>
        <v>2996051344.8800001</v>
      </c>
      <c r="F43" s="8">
        <f>C56-C43+930745</f>
        <v>930744.99999904633</v>
      </c>
    </row>
    <row r="44" spans="2:6" ht="16.5" thickTop="1" thickBot="1">
      <c r="B44" s="14" t="s">
        <v>37</v>
      </c>
      <c r="C44" s="15">
        <f>C45</f>
        <v>73470000</v>
      </c>
      <c r="D44" s="15">
        <f>D45</f>
        <v>227039625</v>
      </c>
    </row>
    <row r="45" spans="2:6" ht="15.75" thickBot="1">
      <c r="B45" s="5" t="s">
        <v>38</v>
      </c>
      <c r="C45" s="9">
        <f>SUM(C50)</f>
        <v>73470000</v>
      </c>
      <c r="D45" s="9">
        <f>SUM(D50)</f>
        <v>227039625</v>
      </c>
    </row>
    <row r="46" spans="2:6" ht="15.75" thickBot="1">
      <c r="B46" s="5" t="s">
        <v>39</v>
      </c>
      <c r="C46" s="9">
        <v>0</v>
      </c>
      <c r="D46" s="9">
        <v>0</v>
      </c>
    </row>
    <row r="47" spans="2:6" ht="15.75" thickBot="1">
      <c r="B47" s="5" t="s">
        <v>40</v>
      </c>
      <c r="C47" s="9">
        <v>0</v>
      </c>
      <c r="D47" s="9">
        <v>0</v>
      </c>
    </row>
    <row r="48" spans="2:6" ht="15.75" thickBot="1">
      <c r="B48" s="5" t="s">
        <v>47</v>
      </c>
      <c r="C48" s="21">
        <v>73470000</v>
      </c>
      <c r="D48" s="9">
        <v>227039625</v>
      </c>
      <c r="F48" s="8"/>
    </row>
    <row r="49" spans="2:6" ht="15.75" thickBot="1">
      <c r="B49" s="5" t="s">
        <v>41</v>
      </c>
      <c r="C49" s="9">
        <v>0</v>
      </c>
      <c r="D49" s="9">
        <v>0</v>
      </c>
    </row>
    <row r="50" spans="2:6" ht="15.75" thickBot="1">
      <c r="B50" s="6" t="s">
        <v>50</v>
      </c>
      <c r="C50" s="7">
        <f>SUM(C48:C49)</f>
        <v>73470000</v>
      </c>
      <c r="D50" s="7">
        <f>SUM(D48)</f>
        <v>227039625</v>
      </c>
    </row>
    <row r="51" spans="2:6" ht="15.75" thickBot="1">
      <c r="B51" s="6" t="s">
        <v>42</v>
      </c>
      <c r="C51" s="7">
        <f>C44</f>
        <v>73470000</v>
      </c>
      <c r="D51" s="7">
        <f>D44</f>
        <v>227039625</v>
      </c>
    </row>
    <row r="52" spans="2:6" ht="15.75" thickBot="1">
      <c r="B52" s="5" t="s">
        <v>43</v>
      </c>
      <c r="C52" s="7">
        <f>SUM(C53:C55)</f>
        <v>5518548669.5499992</v>
      </c>
      <c r="D52" s="7">
        <f>SUM(D53:D55)</f>
        <v>2769011719.8800001</v>
      </c>
    </row>
    <row r="53" spans="2:6" ht="15.75" thickBot="1">
      <c r="B53" s="5" t="s">
        <v>44</v>
      </c>
      <c r="C53" s="7">
        <v>3254991153.1599998</v>
      </c>
      <c r="D53" s="7">
        <v>2769011719.8800001</v>
      </c>
      <c r="F53" s="8">
        <f>C53-D53</f>
        <v>485979433.27999973</v>
      </c>
    </row>
    <row r="54" spans="2:6" ht="15.75" thickBot="1">
      <c r="B54" s="5" t="s">
        <v>55</v>
      </c>
      <c r="C54" s="7">
        <v>-36191077558.610001</v>
      </c>
      <c r="D54" s="7">
        <v>0</v>
      </c>
      <c r="F54" s="8"/>
    </row>
    <row r="55" spans="2:6" ht="15.75" thickBot="1">
      <c r="B55" s="18" t="s">
        <v>45</v>
      </c>
      <c r="C55" s="13">
        <v>38454635075</v>
      </c>
      <c r="D55" s="19">
        <v>0</v>
      </c>
    </row>
    <row r="56" spans="2:6" ht="16.5" thickTop="1" thickBot="1">
      <c r="B56" s="16" t="s">
        <v>46</v>
      </c>
      <c r="C56" s="17">
        <f>C44+C52</f>
        <v>5592018669.5499992</v>
      </c>
      <c r="D56" s="17">
        <f>D44+D53</f>
        <v>2996051344.8800001</v>
      </c>
    </row>
    <row r="57" spans="2:6" ht="15.75" thickTop="1"/>
    <row r="58" spans="2:6">
      <c r="C58" s="22" t="s">
        <v>53</v>
      </c>
      <c r="D58" s="22"/>
    </row>
    <row r="59" spans="2:6">
      <c r="C59" s="22" t="s">
        <v>48</v>
      </c>
      <c r="D59" s="22"/>
    </row>
    <row r="62" spans="2:6">
      <c r="C62" s="22" t="s">
        <v>52</v>
      </c>
      <c r="D62" s="22"/>
    </row>
    <row r="63" spans="2:6">
      <c r="C63" s="22" t="s">
        <v>51</v>
      </c>
      <c r="D63" s="22"/>
    </row>
  </sheetData>
  <mergeCells count="8">
    <mergeCell ref="C62:D62"/>
    <mergeCell ref="C63:D63"/>
    <mergeCell ref="B1:D1"/>
    <mergeCell ref="B2:D2"/>
    <mergeCell ref="B3:D3"/>
    <mergeCell ref="B4:D4"/>
    <mergeCell ref="C58:D58"/>
    <mergeCell ref="C59:D59"/>
  </mergeCells>
  <printOptions horizontalCentered="1"/>
  <pageMargins left="0.11811023622047245" right="0.19685039370078741" top="0.55118110236220474" bottom="0.55118110236220474" header="0.31496062992125984" footer="0.31496062992125984"/>
  <pageSetup paperSize="9" scale="7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Neraca Lamp.3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Windows User</cp:lastModifiedBy>
  <cp:lastPrinted>2018-08-20T05:48:08Z</cp:lastPrinted>
  <dcterms:created xsi:type="dcterms:W3CDTF">2016-07-19T02:22:09Z</dcterms:created>
  <dcterms:modified xsi:type="dcterms:W3CDTF">2019-02-25T02:51:26Z</dcterms:modified>
</cp:coreProperties>
</file>