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30" windowWidth="20730" windowHeight="9690" tabRatio="602"/>
  </bookViews>
  <sheets>
    <sheet name="LAP.2b" sheetId="6" r:id="rId1"/>
    <sheet name="lap.1b" sheetId="2" r:id="rId2"/>
    <sheet name="LAP.1C" sheetId="3" r:id="rId3"/>
    <sheet name="LAP.1D" sheetId="4" r:id="rId4"/>
    <sheet name="lap.1e" sheetId="5" r:id="rId5"/>
  </sheets>
  <externalReferences>
    <externalReference r:id="rId6"/>
    <externalReference r:id="rId7"/>
    <externalReference r:id="rId8"/>
  </externalReferences>
  <calcPr calcId="144525"/>
</workbook>
</file>

<file path=xl/calcChain.xml><?xml version="1.0" encoding="utf-8"?>
<calcChain xmlns="http://schemas.openxmlformats.org/spreadsheetml/2006/main">
  <c r="G14" i="6"/>
  <c r="G13" s="1"/>
  <c r="G11"/>
  <c r="C25"/>
  <c r="C16"/>
  <c r="C15"/>
  <c r="C11"/>
  <c r="G23" l="1"/>
  <c r="L31"/>
  <c r="L21"/>
  <c r="L17" l="1"/>
  <c r="L16"/>
  <c r="L19" l="1"/>
  <c r="D49" i="4"/>
  <c r="C49"/>
  <c r="F28"/>
  <c r="C48" l="1"/>
  <c r="C43" s="1"/>
  <c r="C42" s="1"/>
  <c r="D41"/>
  <c r="C26"/>
  <c r="D26"/>
  <c r="D40"/>
  <c r="C40"/>
  <c r="C35"/>
  <c r="D34"/>
  <c r="C9"/>
  <c r="C8" s="1"/>
  <c r="C41" s="1"/>
  <c r="D7"/>
  <c r="D25"/>
  <c r="D8"/>
  <c r="D53"/>
  <c r="D46"/>
  <c r="D48" s="1"/>
  <c r="D42"/>
  <c r="C50"/>
  <c r="D35"/>
  <c r="C7" l="1"/>
  <c r="C25"/>
  <c r="C34"/>
  <c r="C53"/>
  <c r="I11" i="6"/>
  <c r="I25"/>
  <c r="I16"/>
  <c r="I15"/>
  <c r="G10"/>
  <c r="G9" s="1"/>
  <c r="G12"/>
  <c r="C12"/>
  <c r="C10"/>
  <c r="C9" s="1"/>
  <c r="C14"/>
  <c r="C24"/>
  <c r="C23" s="1"/>
  <c r="C26"/>
  <c r="G28" l="1"/>
  <c r="C27"/>
  <c r="C28" s="1"/>
  <c r="C13"/>
  <c r="G27"/>
  <c r="I28" l="1"/>
  <c r="I27"/>
</calcChain>
</file>

<file path=xl/sharedStrings.xml><?xml version="1.0" encoding="utf-8"?>
<sst xmlns="http://schemas.openxmlformats.org/spreadsheetml/2006/main" count="236" uniqueCount="191">
  <si>
    <t>LAPORAN REALISASI ANGGARAN PENDAPATAN DAN BELANJA DAERAH</t>
  </si>
  <si>
    <t>SEMESTER 1 TAHUN ANGGARAN 2016</t>
  </si>
  <si>
    <t>Kode Rekening</t>
  </si>
  <si>
    <t>Uraian</t>
  </si>
  <si>
    <t>Rp</t>
  </si>
  <si>
    <t>Realisasi</t>
  </si>
  <si>
    <t>%</t>
  </si>
  <si>
    <t>Ket</t>
  </si>
  <si>
    <t>Sisa Anggaran</t>
  </si>
  <si>
    <t>4.1</t>
  </si>
  <si>
    <t>4.1.1</t>
  </si>
  <si>
    <t>4.1.3</t>
  </si>
  <si>
    <t>4.1.2</t>
  </si>
  <si>
    <t>4.1.4</t>
  </si>
  <si>
    <t>PENDAPATAN</t>
  </si>
  <si>
    <t>PENDAPATAN ASLI DAERAH</t>
  </si>
  <si>
    <t>Retribusi Daerah</t>
  </si>
  <si>
    <t>JUMLAH PENDAPATAN ASLI DAERAH</t>
  </si>
  <si>
    <t>5.1</t>
  </si>
  <si>
    <t>5.1.1</t>
  </si>
  <si>
    <t>5.1.2</t>
  </si>
  <si>
    <t>5.2</t>
  </si>
  <si>
    <t>BELANJA</t>
  </si>
  <si>
    <t>BELANJA OPERASI</t>
  </si>
  <si>
    <t>Belanja Pegawai</t>
  </si>
  <si>
    <t>Belanja Barang dan Jasa</t>
  </si>
  <si>
    <t>5.2.1</t>
  </si>
  <si>
    <t>5.2.2</t>
  </si>
  <si>
    <t>5.2.3</t>
  </si>
  <si>
    <t>BELANJA MODAL</t>
  </si>
  <si>
    <t>Belanja Peralatan dan Mesin</t>
  </si>
  <si>
    <t>JUMLAH BELANJA MODAL</t>
  </si>
  <si>
    <t>JUMLAH BELANJA</t>
  </si>
  <si>
    <t>SURPLUS/ DEFISIT</t>
  </si>
  <si>
    <t>Padang,</t>
  </si>
  <si>
    <t>Kepala SKPD</t>
  </si>
  <si>
    <t>(</t>
  </si>
  <si>
    <t>)</t>
  </si>
  <si>
    <t>PEMERINTAH PROVINSI SUMATRA BARAT</t>
  </si>
  <si>
    <t>SKPD : .....................................................</t>
  </si>
  <si>
    <t xml:space="preserve">SEMESTER 1 TAHUN ANGGARAN 2016 DAN PROGNISIS </t>
  </si>
  <si>
    <t>BULAN BERIKUTNYA</t>
  </si>
  <si>
    <t>(VERSI PERMENDAGRI No. 13 TAHUN 2006)</t>
  </si>
  <si>
    <t>Anggaran  Rp</t>
  </si>
  <si>
    <t>Prognosis Rp</t>
  </si>
  <si>
    <t>4.</t>
  </si>
  <si>
    <t>PENDAPATAN DAERAH</t>
  </si>
  <si>
    <t>JUMLAH PENDAPATAN</t>
  </si>
  <si>
    <t>5.</t>
  </si>
  <si>
    <t>5.1.</t>
  </si>
  <si>
    <t xml:space="preserve">BELANJA </t>
  </si>
  <si>
    <t>BELANJA TIDAK LANGSUNG</t>
  </si>
  <si>
    <t>Pendapatan Pajak Daerah</t>
  </si>
  <si>
    <t>Pendapatan Retribusi Daerah</t>
  </si>
  <si>
    <t>Pendapatan Hasil Pengelolaan Kekayaan Daerah Yang Disiplin</t>
  </si>
  <si>
    <t>Lain-lain Pendapatan Asli Daerah Yang Sah</t>
  </si>
  <si>
    <t>JUMLAH BELANJA TIDAK LANGSUNG</t>
  </si>
  <si>
    <t>5.2.</t>
  </si>
  <si>
    <t>BELANJA LANGGSUNG</t>
  </si>
  <si>
    <t>Belanja Modal</t>
  </si>
  <si>
    <t>JUMLAH BELANJA LANGSUNG</t>
  </si>
  <si>
    <t>SURPLUS (DEFISIT)</t>
  </si>
  <si>
    <t>SKPD : ..............................................</t>
  </si>
  <si>
    <t>LAPORAN OPERASIONAL</t>
  </si>
  <si>
    <t>(VERSI PER MENDANGRI NO.. 64 TAHUN 2013</t>
  </si>
  <si>
    <t>Kode Akun</t>
  </si>
  <si>
    <t>KENAIKAN/PENURUNAN</t>
  </si>
  <si>
    <t>KEGIATAN OPERASIONAL</t>
  </si>
  <si>
    <t>8.1</t>
  </si>
  <si>
    <t>8.1.1</t>
  </si>
  <si>
    <t>8.1.2</t>
  </si>
  <si>
    <t>8.1.3</t>
  </si>
  <si>
    <t>8.1.4</t>
  </si>
  <si>
    <t>Pajak Daerah - LO</t>
  </si>
  <si>
    <t>Retribusi Daerah - LO</t>
  </si>
  <si>
    <t>Hasil Pengelolaan Kekayaan Daerah yang Dipisahkan -LO</t>
  </si>
  <si>
    <t>Lain-lain PAD yang Sah - LO</t>
  </si>
  <si>
    <t xml:space="preserve">JUMLAH PENDAPATAN </t>
  </si>
  <si>
    <t>BEBAN</t>
  </si>
  <si>
    <t>BEBAN OPERASI</t>
  </si>
  <si>
    <t>Beban Pegawai</t>
  </si>
  <si>
    <t>9.1</t>
  </si>
  <si>
    <t>9.1.1</t>
  </si>
  <si>
    <t>9.1.2</t>
  </si>
  <si>
    <t>9.1.7</t>
  </si>
  <si>
    <t>9.1.8</t>
  </si>
  <si>
    <t>Beban Barang dan Jasa</t>
  </si>
  <si>
    <t>Beban Penyusutan dan Amortosasi</t>
  </si>
  <si>
    <t>Beban Penyisihan Piutang</t>
  </si>
  <si>
    <t>JUMLAH BEBAN OPERASI</t>
  </si>
  <si>
    <t>JUMLAH BEBAN</t>
  </si>
  <si>
    <t>SURPLUS /DEFISIT LO</t>
  </si>
  <si>
    <t>NERACA</t>
  </si>
  <si>
    <t>PER 30 JUNI 2016 DAN 31 DES 2015 (Audited)</t>
  </si>
  <si>
    <t>ASET</t>
  </si>
  <si>
    <t>ASET LANCAR</t>
  </si>
  <si>
    <t>Kas dan Setera K as</t>
  </si>
  <si>
    <t>Kas di Bendahara Pengeluaran</t>
  </si>
  <si>
    <t>Kas di BLUD</t>
  </si>
  <si>
    <t>Setera Kas</t>
  </si>
  <si>
    <t>Piutang Pendapatan</t>
  </si>
  <si>
    <t>Piutang Pajak Daerah</t>
  </si>
  <si>
    <t>Penyisihan Piutang Pajak</t>
  </si>
  <si>
    <t>Piutang Retribusi</t>
  </si>
  <si>
    <t>Penyisihan Piutang Retribusi</t>
  </si>
  <si>
    <t>Piutang Hasil PKD Yang Dipisahkan</t>
  </si>
  <si>
    <t>Peny Piutang Hasil PKD Yg Disipisahkan</t>
  </si>
  <si>
    <t>Persediaan</t>
  </si>
  <si>
    <t>Jumlah Aset Lancar</t>
  </si>
  <si>
    <t>ASET TETAP</t>
  </si>
  <si>
    <t>Tanah</t>
  </si>
  <si>
    <t>Peralatan dan Mesin</t>
  </si>
  <si>
    <t>Jalan, Irigasi, dan Jaringan</t>
  </si>
  <si>
    <t>Aset Tetap Lainnya</t>
  </si>
  <si>
    <t>ASET LAINNYA</t>
  </si>
  <si>
    <t>Penyisihan Piutang Lain2 PAD Yg Sah</t>
  </si>
  <si>
    <t>Piutang Lain2 PAD Yg Sah</t>
  </si>
  <si>
    <t>Beban Dibayar Dimuka</t>
  </si>
  <si>
    <t>Gedung dan Bangunan</t>
  </si>
  <si>
    <t>Konstruksi Dalam Pengerjaan</t>
  </si>
  <si>
    <t>Akumulasi Penyusutan</t>
  </si>
  <si>
    <t>Jumlah Aset Tetap</t>
  </si>
  <si>
    <t xml:space="preserve">Aset Tidak Berwujud </t>
  </si>
  <si>
    <t>Akumulasi Amortisasi Aset Tidak Berwujud</t>
  </si>
  <si>
    <t>Aset Lain-lain</t>
  </si>
  <si>
    <t>Akumulasi Penyusutan Aset Lain-lain</t>
  </si>
  <si>
    <t>Jumlah Aset Lainnya</t>
  </si>
  <si>
    <t>JUMLAH ASET</t>
  </si>
  <si>
    <t>KEWAJIBAN</t>
  </si>
  <si>
    <t>KEWAJIBAN JANGKA PENDEK</t>
  </si>
  <si>
    <t>Utang Perhitungan Pihak Ketiga (PFK)</t>
  </si>
  <si>
    <t>Pendapatan Diterima Dimuka</t>
  </si>
  <si>
    <t>Utang Jangka Pendek Lainnya</t>
  </si>
  <si>
    <t xml:space="preserve">JUMLAH KEWAJIBAN </t>
  </si>
  <si>
    <t>EKUITAS</t>
  </si>
  <si>
    <t>Ekuitas</t>
  </si>
  <si>
    <t>Ekuitas untuk dikonsolidasikan</t>
  </si>
  <si>
    <t>JUMLAH KEWAJIBAN DAN EKUITAS</t>
  </si>
  <si>
    <t>Utang Belanja</t>
  </si>
  <si>
    <t>PEMERINTAH PROVENSI SUMATRA BARAT</t>
  </si>
  <si>
    <t>SKPD :</t>
  </si>
  <si>
    <t>LAPORAN PERUBAHAN EKUITAS</t>
  </si>
  <si>
    <t>Untuk periode berakhir samapai dengan Juni 2016 dan 31 Desember 2015</t>
  </si>
  <si>
    <t>Nomor</t>
  </si>
  <si>
    <t>TAHUN 2016</t>
  </si>
  <si>
    <t>TAHUN 2015</t>
  </si>
  <si>
    <t>Ekuitas Awal</t>
  </si>
  <si>
    <t>Koreksi Ekuitas</t>
  </si>
  <si>
    <t>Surplus / Defisit - LO</t>
  </si>
  <si>
    <t>Dampak Kumulatif Perusahaan Kewajiban/ Kesalahan Mendasar</t>
  </si>
  <si>
    <t>Koreksi Nilai</t>
  </si>
  <si>
    <t>Selisih Revaluasi Aset Tetap</t>
  </si>
  <si>
    <t>Penyesuaan penyajian karena penerapn SAP Berbasis Akrual</t>
  </si>
  <si>
    <t>Ekuitas Akhir</t>
  </si>
  <si>
    <t>..........................</t>
  </si>
  <si>
    <t>PROGNISIS 6 (ENAM) BULAN</t>
  </si>
  <si>
    <t>URAIAN</t>
  </si>
  <si>
    <t>LAPORAN REALISASI ANGGARAN</t>
  </si>
  <si>
    <t>JUMLAH BELANJA OPERASI</t>
  </si>
  <si>
    <t>SURPLUS / DEFISIT</t>
  </si>
  <si>
    <t>LAPORAN OPERASIOANAL</t>
  </si>
  <si>
    <t>PENDAPATAN - LO</t>
  </si>
  <si>
    <t>JUMLAH PENDAPATAN ASLI DAERAH-LO</t>
  </si>
  <si>
    <t>PENDAPATAN ASLI DAERAH - LO</t>
  </si>
  <si>
    <t>Beban Barang dan Amortisasi</t>
  </si>
  <si>
    <t>SELISIH (Rp)</t>
  </si>
  <si>
    <t>PENJELASAN</t>
  </si>
  <si>
    <t>SKPD : BADAN PEMBERDAYAAN MASYARAKAT</t>
  </si>
  <si>
    <t>8</t>
  </si>
  <si>
    <t>Retribusi Daerah-LO</t>
  </si>
  <si>
    <t>9</t>
  </si>
  <si>
    <t>Kepala Badan Pemberdayaan Masyarakat</t>
  </si>
  <si>
    <t>Provinsi Sumatera Barat</t>
  </si>
  <si>
    <t>2015(Audited)</t>
  </si>
  <si>
    <t>Kas di Bendahara Penerimaan</t>
  </si>
  <si>
    <t>Jumlah Kewajiban Jangka Pendek</t>
  </si>
  <si>
    <t>Pembina Utama Madya/NIP. 19621222 198403 1 004</t>
  </si>
  <si>
    <t>NIP. Pembina Utama Madya/NIP. 19621222 198403 1 004</t>
  </si>
  <si>
    <t>PENJELASAN SELISIH LAPORAN REALISASI ANGGARAN DENGAN LAPORAN OPERASIONAL</t>
  </si>
  <si>
    <t>Drs. H. SYAFRIZAL, MM</t>
  </si>
  <si>
    <t>OPD : DINAS PEMBERDAYAAN MASYARAKAT DAN DESA</t>
  </si>
  <si>
    <t>Kepala Dinas Pemberdayaan Masyarakat dan Desa</t>
  </si>
  <si>
    <t>Realisasi 2017</t>
  </si>
  <si>
    <t>SEMESTER I TAHUN ANGGARAN 2018</t>
  </si>
  <si>
    <t>Padang,           Juli 2018</t>
  </si>
  <si>
    <t>1) Pembayaran Utang Belanja Pegawai                      (Tambahan Penghasilan Berdasarkan Beban       Kerja Bulan November dan Desember 2017 )       : Rp. 214.025.125,00</t>
  </si>
  <si>
    <t>1) Beban Jasa Premi Asuransi  :                                    Rp. (14.916.050,00)</t>
  </si>
  <si>
    <t>2) Beban Persediaan ATK : Rp. 612.300,00</t>
  </si>
  <si>
    <t>3) Beban Jasa Air : Rp. 2.287.500,00</t>
  </si>
  <si>
    <t>4) Beban Jasa Listrik : Rp. 10.727.000,00</t>
  </si>
  <si>
    <t>5) Beban Jasa Premi Asuransi dibayar Dimuka        : Rp. 5.790.666,67</t>
  </si>
</sst>
</file>

<file path=xl/styles.xml><?xml version="1.0" encoding="utf-8"?>
<styleSheet xmlns="http://schemas.openxmlformats.org/spreadsheetml/2006/main">
  <numFmts count="4">
    <numFmt numFmtId="164" formatCode="_(* #,##0_);_(* \(#,##0\);_(* &quot;-&quot;_);_(@_)"/>
    <numFmt numFmtId="165" formatCode="_(* #,##0.00_);_(* \(#,##0.00\);_(* &quot;-&quot;??_);_(@_)"/>
    <numFmt numFmtId="166" formatCode="_(* #,##0.000_);_(* \(#,##0.000\);_(* &quot;-&quot;??_);_(@_)"/>
    <numFmt numFmtId="167" formatCode="_(* #,##0.00_);_(* \(#,##0.00\);_(* &quot;-&quot;_);_(@_)"/>
  </numFmts>
  <fonts count="6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2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49" fontId="1" fillId="0" borderId="1" xfId="0" applyNumberFormat="1" applyFont="1" applyBorder="1"/>
    <xf numFmtId="0" fontId="0" fillId="0" borderId="1" xfId="0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5" xfId="0" applyBorder="1"/>
    <xf numFmtId="165" fontId="1" fillId="0" borderId="1" xfId="0" applyNumberFormat="1" applyFont="1" applyBorder="1"/>
    <xf numFmtId="165" fontId="0" fillId="0" borderId="0" xfId="0" applyNumberFormat="1"/>
    <xf numFmtId="165" fontId="0" fillId="0" borderId="1" xfId="0" applyNumberFormat="1" applyBorder="1"/>
    <xf numFmtId="0" fontId="3" fillId="0" borderId="0" xfId="0" applyFont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5" fontId="2" fillId="0" borderId="1" xfId="0" applyNumberFormat="1" applyFont="1" applyBorder="1"/>
    <xf numFmtId="165" fontId="3" fillId="0" borderId="0" xfId="0" applyNumberFormat="1" applyFont="1" applyBorder="1"/>
    <xf numFmtId="165" fontId="2" fillId="0" borderId="1" xfId="0" quotePrefix="1" applyNumberFormat="1" applyFont="1" applyBorder="1"/>
    <xf numFmtId="165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5" fontId="3" fillId="0" borderId="10" xfId="0" applyNumberFormat="1" applyFont="1" applyBorder="1"/>
    <xf numFmtId="165" fontId="3" fillId="0" borderId="4" xfId="0" applyNumberFormat="1" applyFont="1" applyBorder="1"/>
    <xf numFmtId="0" fontId="2" fillId="0" borderId="8" xfId="0" applyFont="1" applyBorder="1" applyAlignment="1">
      <alignment horizontal="center"/>
    </xf>
    <xf numFmtId="165" fontId="2" fillId="0" borderId="8" xfId="0" applyNumberFormat="1" applyFont="1" applyBorder="1"/>
    <xf numFmtId="165" fontId="2" fillId="0" borderId="8" xfId="0" applyNumberFormat="1" applyFont="1" applyBorder="1" applyAlignment="1">
      <alignment horizontal="center"/>
    </xf>
    <xf numFmtId="165" fontId="3" fillId="0" borderId="8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165" fontId="2" fillId="0" borderId="5" xfId="0" applyNumberFormat="1" applyFont="1" applyBorder="1"/>
    <xf numFmtId="165" fontId="2" fillId="0" borderId="5" xfId="0" quotePrefix="1" applyNumberFormat="1" applyFont="1" applyBorder="1"/>
    <xf numFmtId="165" fontId="3" fillId="0" borderId="5" xfId="0" applyNumberFormat="1" applyFont="1" applyBorder="1"/>
    <xf numFmtId="165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left" wrapText="1"/>
    </xf>
    <xf numFmtId="165" fontId="3" fillId="0" borderId="1" xfId="0" applyNumberFormat="1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3" fillId="0" borderId="8" xfId="0" applyFont="1" applyBorder="1"/>
    <xf numFmtId="165" fontId="3" fillId="0" borderId="7" xfId="0" applyNumberFormat="1" applyFont="1" applyBorder="1"/>
    <xf numFmtId="165" fontId="2" fillId="0" borderId="9" xfId="0" applyNumberFormat="1" applyFont="1" applyBorder="1"/>
    <xf numFmtId="164" fontId="0" fillId="0" borderId="0" xfId="1" applyFont="1"/>
    <xf numFmtId="0" fontId="2" fillId="0" borderId="1" xfId="0" applyFont="1" applyBorder="1" applyAlignment="1">
      <alignment horizontal="center"/>
    </xf>
    <xf numFmtId="167" fontId="0" fillId="0" borderId="0" xfId="1" applyNumberFormat="1" applyFont="1"/>
    <xf numFmtId="167" fontId="0" fillId="0" borderId="0" xfId="0" applyNumberFormat="1"/>
    <xf numFmtId="165" fontId="3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165" fontId="5" fillId="0" borderId="1" xfId="0" applyNumberFormat="1" applyFont="1" applyFill="1" applyBorder="1"/>
    <xf numFmtId="165" fontId="5" fillId="0" borderId="0" xfId="0" applyNumberFormat="1" applyFont="1" applyFill="1" applyBorder="1"/>
    <xf numFmtId="165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165" fontId="3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left" wrapText="1"/>
    </xf>
    <xf numFmtId="165" fontId="3" fillId="0" borderId="4" xfId="0" applyNumberFormat="1" applyFont="1" applyFill="1" applyBorder="1"/>
    <xf numFmtId="165" fontId="3" fillId="0" borderId="6" xfId="0" applyNumberFormat="1" applyFont="1" applyBorder="1"/>
    <xf numFmtId="165" fontId="3" fillId="0" borderId="11" xfId="0" applyNumberFormat="1" applyFont="1" applyBorder="1"/>
    <xf numFmtId="0" fontId="2" fillId="0" borderId="12" xfId="0" applyFont="1" applyBorder="1" applyAlignment="1">
      <alignment horizontal="center"/>
    </xf>
    <xf numFmtId="165" fontId="2" fillId="0" borderId="12" xfId="0" applyNumberFormat="1" applyFont="1" applyBorder="1"/>
    <xf numFmtId="165" fontId="3" fillId="0" borderId="13" xfId="0" applyNumberFormat="1" applyFont="1" applyBorder="1"/>
    <xf numFmtId="165" fontId="3" fillId="0" borderId="12" xfId="0" applyNumberFormat="1" applyFont="1" applyBorder="1"/>
    <xf numFmtId="165" fontId="2" fillId="0" borderId="12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165" fontId="3" fillId="0" borderId="14" xfId="0" applyNumberFormat="1" applyFont="1" applyBorder="1"/>
    <xf numFmtId="165" fontId="3" fillId="0" borderId="15" xfId="0" applyNumberFormat="1" applyFont="1" applyBorder="1"/>
    <xf numFmtId="0" fontId="3" fillId="0" borderId="12" xfId="0" applyFont="1" applyBorder="1"/>
    <xf numFmtId="165" fontId="3" fillId="0" borderId="16" xfId="0" applyNumberFormat="1" applyFont="1" applyBorder="1"/>
    <xf numFmtId="165" fontId="3" fillId="0" borderId="8" xfId="0" applyNumberFormat="1" applyFont="1" applyBorder="1" applyAlignment="1">
      <alignment horizontal="left" wrapText="1"/>
    </xf>
    <xf numFmtId="165" fontId="2" fillId="0" borderId="0" xfId="0" applyNumberFormat="1" applyFont="1" applyBorder="1"/>
    <xf numFmtId="0" fontId="0" fillId="0" borderId="0" xfId="0" applyBorder="1"/>
    <xf numFmtId="165" fontId="2" fillId="0" borderId="13" xfId="0" applyNumberFormat="1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RA%20Juni%20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O%20Juni%20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K%202015/Neraca%20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RA 64"/>
      <sheetName val="LRA 13"/>
    </sheetNames>
    <sheetDataSet>
      <sheetData sheetId="0">
        <row r="18">
          <cell r="E18">
            <v>2533563103</v>
          </cell>
        </row>
        <row r="19">
          <cell r="E19">
            <v>10414180673</v>
          </cell>
        </row>
        <row r="22">
          <cell r="E22">
            <v>52275000</v>
          </cell>
        </row>
      </sheetData>
      <sheetData sheetId="1">
        <row r="13">
          <cell r="E13">
            <v>24625000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O"/>
      <sheetName val="Sheet2"/>
      <sheetName val="Sheet3"/>
    </sheetNames>
    <sheetDataSet>
      <sheetData sheetId="0">
        <row r="12">
          <cell r="D12">
            <v>24625000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015"/>
      <sheetName val="2015 Restatement"/>
      <sheetName val="2015 TP"/>
      <sheetName val="2015 Audited"/>
    </sheetNames>
    <sheetDataSet>
      <sheetData sheetId="0"/>
      <sheetData sheetId="1"/>
      <sheetData sheetId="2"/>
      <sheetData sheetId="3">
        <row r="55">
          <cell r="B55">
            <v>204976372</v>
          </cell>
        </row>
        <row r="56">
          <cell r="B56">
            <v>2549000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0"/>
  <sheetViews>
    <sheetView tabSelected="1" view="pageBreakPreview" topLeftCell="B1" zoomScaleSheetLayoutView="100" workbookViewId="0">
      <selection activeCell="G22" sqref="G22"/>
    </sheetView>
  </sheetViews>
  <sheetFormatPr defaultRowHeight="15"/>
  <cols>
    <col min="1" max="1" width="9.42578125" customWidth="1"/>
    <col min="2" max="2" width="36.7109375" customWidth="1"/>
    <col min="3" max="3" width="18.140625" customWidth="1"/>
    <col min="4" max="4" width="1.28515625" customWidth="1"/>
    <col min="5" max="5" width="8.5703125" customWidth="1"/>
    <col min="6" max="6" width="35.5703125" customWidth="1"/>
    <col min="7" max="7" width="18.140625" customWidth="1"/>
    <col min="8" max="8" width="1.140625" customWidth="1"/>
    <col min="9" max="9" width="16.42578125" customWidth="1"/>
    <col min="10" max="10" width="37.140625" customWidth="1"/>
    <col min="12" max="12" width="15.28515625" bestFit="1" customWidth="1"/>
    <col min="13" max="13" width="14" bestFit="1" customWidth="1"/>
  </cols>
  <sheetData>
    <row r="1" spans="1:15">
      <c r="A1" s="81" t="s">
        <v>38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  <c r="M1" s="2"/>
      <c r="N1" s="2"/>
      <c r="O1" s="2"/>
    </row>
    <row r="2" spans="1:15">
      <c r="A2" s="81" t="s">
        <v>180</v>
      </c>
      <c r="B2" s="81"/>
      <c r="C2" s="81"/>
      <c r="D2" s="81"/>
      <c r="E2" s="81"/>
      <c r="F2" s="81"/>
      <c r="G2" s="81"/>
      <c r="H2" s="81"/>
      <c r="I2" s="81"/>
      <c r="J2" s="81"/>
      <c r="K2" s="2"/>
      <c r="L2" s="2"/>
      <c r="M2" s="2"/>
      <c r="N2" s="2"/>
      <c r="O2" s="2"/>
    </row>
    <row r="3" spans="1:15">
      <c r="A3" s="81" t="s">
        <v>178</v>
      </c>
      <c r="B3" s="81"/>
      <c r="C3" s="81"/>
      <c r="D3" s="81"/>
      <c r="E3" s="81"/>
      <c r="F3" s="81"/>
      <c r="G3" s="81"/>
      <c r="H3" s="81"/>
      <c r="I3" s="81"/>
      <c r="J3" s="81"/>
      <c r="K3" s="2"/>
      <c r="L3" s="2"/>
      <c r="M3" s="2"/>
      <c r="N3" s="2"/>
      <c r="O3" s="2"/>
    </row>
    <row r="4" spans="1:15">
      <c r="A4" s="81" t="s">
        <v>183</v>
      </c>
      <c r="B4" s="81"/>
      <c r="C4" s="81"/>
      <c r="D4" s="81"/>
      <c r="E4" s="81"/>
      <c r="F4" s="81"/>
      <c r="G4" s="81"/>
      <c r="H4" s="81"/>
      <c r="I4" s="81"/>
      <c r="J4" s="81"/>
      <c r="K4" s="2"/>
      <c r="L4" s="2"/>
      <c r="M4" s="2"/>
      <c r="N4" s="2"/>
      <c r="O4" s="2"/>
    </row>
    <row r="5" spans="1:15" ht="15.75" thickBot="1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5" ht="15.75" thickBot="1">
      <c r="A6" s="85" t="s">
        <v>157</v>
      </c>
      <c r="B6" s="85"/>
      <c r="C6" s="85"/>
      <c r="D6" s="18"/>
      <c r="E6" s="85" t="s">
        <v>160</v>
      </c>
      <c r="F6" s="85"/>
      <c r="G6" s="85"/>
      <c r="H6" s="19"/>
      <c r="I6" s="82" t="s">
        <v>165</v>
      </c>
      <c r="J6" s="82" t="s">
        <v>166</v>
      </c>
    </row>
    <row r="7" spans="1:15" ht="15.75" thickBot="1">
      <c r="A7" s="86" t="s">
        <v>2</v>
      </c>
      <c r="B7" s="85" t="s">
        <v>156</v>
      </c>
      <c r="C7" s="85" t="s">
        <v>182</v>
      </c>
      <c r="D7" s="18"/>
      <c r="E7" s="86" t="s">
        <v>2</v>
      </c>
      <c r="F7" s="85" t="s">
        <v>156</v>
      </c>
      <c r="G7" s="85" t="s">
        <v>182</v>
      </c>
      <c r="H7" s="19"/>
      <c r="I7" s="83"/>
      <c r="J7" s="83"/>
    </row>
    <row r="8" spans="1:15" ht="11.25" customHeight="1" thickBot="1">
      <c r="A8" s="87"/>
      <c r="B8" s="85"/>
      <c r="C8" s="85"/>
      <c r="D8" s="18"/>
      <c r="E8" s="87"/>
      <c r="F8" s="85"/>
      <c r="G8" s="85"/>
      <c r="H8" s="19"/>
      <c r="I8" s="84"/>
      <c r="J8" s="84"/>
    </row>
    <row r="9" spans="1:15" ht="15.75" thickBot="1">
      <c r="A9" s="20">
        <v>4</v>
      </c>
      <c r="B9" s="21" t="s">
        <v>14</v>
      </c>
      <c r="C9" s="22">
        <f>SUM(C10)</f>
        <v>24625000</v>
      </c>
      <c r="D9" s="23"/>
      <c r="E9" s="24" t="s">
        <v>168</v>
      </c>
      <c r="F9" s="22" t="s">
        <v>161</v>
      </c>
      <c r="G9" s="22">
        <f>G10</f>
        <v>24625000</v>
      </c>
      <c r="H9" s="23"/>
      <c r="I9" s="25"/>
      <c r="J9" s="25"/>
    </row>
    <row r="10" spans="1:15" ht="15.75" thickBot="1">
      <c r="A10" s="20" t="s">
        <v>9</v>
      </c>
      <c r="B10" s="21" t="s">
        <v>15</v>
      </c>
      <c r="C10" s="22">
        <f>SUM(C11:C11)</f>
        <v>24625000</v>
      </c>
      <c r="D10" s="23"/>
      <c r="E10" s="22" t="s">
        <v>68</v>
      </c>
      <c r="F10" s="22" t="s">
        <v>163</v>
      </c>
      <c r="G10" s="22">
        <f>SUM(G11)</f>
        <v>24625000</v>
      </c>
      <c r="H10" s="23"/>
      <c r="I10" s="25"/>
      <c r="J10" s="25"/>
    </row>
    <row r="11" spans="1:15" ht="15.75" thickBot="1">
      <c r="A11" s="26" t="s">
        <v>12</v>
      </c>
      <c r="B11" s="27" t="s">
        <v>16</v>
      </c>
      <c r="C11" s="28">
        <f>'[1]LRA 13'!$E$13</f>
        <v>24625000</v>
      </c>
      <c r="D11" s="23"/>
      <c r="E11" s="29" t="s">
        <v>70</v>
      </c>
      <c r="F11" s="29" t="s">
        <v>169</v>
      </c>
      <c r="G11" s="29">
        <f>[2]LO!$D$12</f>
        <v>24625000</v>
      </c>
      <c r="H11" s="23"/>
      <c r="I11" s="25">
        <f>C11-G11</f>
        <v>0</v>
      </c>
      <c r="J11" s="25"/>
    </row>
    <row r="12" spans="1:15" ht="16.5" thickTop="1" thickBot="1">
      <c r="A12" s="30"/>
      <c r="B12" s="30" t="s">
        <v>17</v>
      </c>
      <c r="C12" s="31">
        <f>SUM(C11:C11)</f>
        <v>24625000</v>
      </c>
      <c r="D12" s="23"/>
      <c r="E12" s="31"/>
      <c r="F12" s="32" t="s">
        <v>162</v>
      </c>
      <c r="G12" s="31">
        <f>SUM(G11)</f>
        <v>24625000</v>
      </c>
      <c r="H12" s="23"/>
      <c r="I12" s="33"/>
      <c r="J12" s="33"/>
    </row>
    <row r="13" spans="1:15" ht="16.5" thickTop="1" thickBot="1">
      <c r="A13" s="34">
        <v>5</v>
      </c>
      <c r="B13" s="35" t="s">
        <v>22</v>
      </c>
      <c r="C13" s="36">
        <f>SUM(C14,C24)</f>
        <v>13000018776</v>
      </c>
      <c r="D13" s="23"/>
      <c r="E13" s="37" t="s">
        <v>170</v>
      </c>
      <c r="F13" s="36" t="s">
        <v>78</v>
      </c>
      <c r="G13" s="36">
        <f>SUM(G14,G24)</f>
        <v>12729217234.33</v>
      </c>
      <c r="H13" s="23"/>
      <c r="I13" s="38"/>
      <c r="J13" s="38"/>
    </row>
    <row r="14" spans="1:15" ht="15.75" thickBot="1">
      <c r="A14" s="20" t="s">
        <v>18</v>
      </c>
      <c r="B14" s="21" t="s">
        <v>23</v>
      </c>
      <c r="C14" s="22">
        <f>SUM(C15:C16)</f>
        <v>12947743776</v>
      </c>
      <c r="D14" s="23"/>
      <c r="E14" s="22" t="s">
        <v>81</v>
      </c>
      <c r="F14" s="22" t="s">
        <v>79</v>
      </c>
      <c r="G14" s="22">
        <f>SUM(G15:G16)</f>
        <v>12729217234.33</v>
      </c>
      <c r="H14" s="23"/>
      <c r="I14" s="25"/>
      <c r="J14" s="25"/>
    </row>
    <row r="15" spans="1:15" ht="59.25" customHeight="1" thickBot="1">
      <c r="A15" s="26" t="s">
        <v>19</v>
      </c>
      <c r="B15" s="27" t="s">
        <v>24</v>
      </c>
      <c r="C15" s="25">
        <f>'[1]LRA 64'!$E$18</f>
        <v>2533563103</v>
      </c>
      <c r="D15" s="23"/>
      <c r="E15" s="25" t="s">
        <v>82</v>
      </c>
      <c r="F15" s="39" t="s">
        <v>80</v>
      </c>
      <c r="G15" s="25">
        <v>2319537978</v>
      </c>
      <c r="H15" s="23"/>
      <c r="I15" s="25">
        <f>C15-G15</f>
        <v>214025125</v>
      </c>
      <c r="J15" s="41" t="s">
        <v>185</v>
      </c>
    </row>
    <row r="16" spans="1:15" ht="29.25" customHeight="1" thickBot="1">
      <c r="A16" s="52" t="s">
        <v>20</v>
      </c>
      <c r="B16" s="53" t="s">
        <v>25</v>
      </c>
      <c r="C16" s="54">
        <f>'[1]LRA 64'!$E$19</f>
        <v>10414180673</v>
      </c>
      <c r="D16" s="55"/>
      <c r="E16" s="54" t="s">
        <v>83</v>
      </c>
      <c r="F16" s="54" t="s">
        <v>86</v>
      </c>
      <c r="G16" s="54">
        <v>10409679256.33</v>
      </c>
      <c r="H16" s="55"/>
      <c r="I16" s="54">
        <f>C16-G16</f>
        <v>4501416.6700000763</v>
      </c>
      <c r="J16" s="60" t="s">
        <v>186</v>
      </c>
      <c r="L16" s="49">
        <f>96396041.67-85509000</f>
        <v>10887041.670000002</v>
      </c>
      <c r="M16" s="47"/>
    </row>
    <row r="17" spans="1:13" ht="15.75" thickBot="1">
      <c r="A17" s="57"/>
      <c r="B17" s="58"/>
      <c r="C17" s="51"/>
      <c r="D17" s="59"/>
      <c r="E17" s="51"/>
      <c r="F17" s="51"/>
      <c r="G17" s="51"/>
      <c r="H17" s="59"/>
      <c r="I17" s="51"/>
      <c r="J17" s="56" t="s">
        <v>187</v>
      </c>
      <c r="L17" s="50">
        <f>1680000+2381000+4461458.33</f>
        <v>8522458.3300000001</v>
      </c>
      <c r="M17" s="15"/>
    </row>
    <row r="18" spans="1:13" ht="18" customHeight="1" thickBot="1">
      <c r="A18" s="57"/>
      <c r="B18" s="58"/>
      <c r="C18" s="51"/>
      <c r="D18" s="59"/>
      <c r="E18" s="51"/>
      <c r="F18" s="51"/>
      <c r="G18" s="51"/>
      <c r="H18" s="59"/>
      <c r="I18" s="51"/>
      <c r="J18" s="56" t="s">
        <v>188</v>
      </c>
    </row>
    <row r="19" spans="1:13" ht="19.5" customHeight="1" thickBot="1">
      <c r="A19" s="57"/>
      <c r="B19" s="58"/>
      <c r="C19" s="51"/>
      <c r="D19" s="59"/>
      <c r="E19" s="51"/>
      <c r="F19" s="51"/>
      <c r="G19" s="51"/>
      <c r="H19" s="59"/>
      <c r="I19" s="51"/>
      <c r="J19" s="56" t="s">
        <v>189</v>
      </c>
      <c r="L19" s="15">
        <f>L16-L17</f>
        <v>2364583.3400000017</v>
      </c>
    </row>
    <row r="20" spans="1:13" ht="30" customHeight="1" thickBot="1">
      <c r="A20" s="57"/>
      <c r="B20" s="58"/>
      <c r="C20" s="51"/>
      <c r="D20" s="59"/>
      <c r="E20" s="51"/>
      <c r="F20" s="51"/>
      <c r="G20" s="51"/>
      <c r="H20" s="59"/>
      <c r="I20" s="51"/>
      <c r="J20" s="60" t="s">
        <v>190</v>
      </c>
      <c r="L20" s="15"/>
    </row>
    <row r="21" spans="1:13" ht="15.75" thickBot="1">
      <c r="A21" s="26"/>
      <c r="B21" s="27"/>
      <c r="C21" s="25"/>
      <c r="D21" s="23"/>
      <c r="E21" s="25" t="s">
        <v>84</v>
      </c>
      <c r="F21" s="25" t="s">
        <v>164</v>
      </c>
      <c r="G21" s="25"/>
      <c r="H21" s="23"/>
      <c r="I21" s="25"/>
      <c r="J21" s="40"/>
      <c r="L21" s="47">
        <f>4071458183.67-4073099581.07</f>
        <v>-1641397.4000000954</v>
      </c>
    </row>
    <row r="22" spans="1:13" ht="15.75" thickBot="1">
      <c r="A22" s="42"/>
      <c r="B22" s="43"/>
      <c r="C22" s="29"/>
      <c r="D22" s="23"/>
      <c r="E22" s="29" t="s">
        <v>85</v>
      </c>
      <c r="F22" s="29" t="s">
        <v>88</v>
      </c>
      <c r="G22" s="29"/>
      <c r="H22" s="23"/>
      <c r="I22" s="29"/>
      <c r="J22" s="61"/>
    </row>
    <row r="23" spans="1:13" ht="16.5" thickTop="1" thickBot="1">
      <c r="A23" s="64"/>
      <c r="B23" s="64" t="s">
        <v>158</v>
      </c>
      <c r="C23" s="65">
        <f>SUM(C24)</f>
        <v>52275000</v>
      </c>
      <c r="D23" s="66"/>
      <c r="E23" s="67"/>
      <c r="F23" s="68" t="s">
        <v>89</v>
      </c>
      <c r="G23" s="65">
        <f>G15+G16</f>
        <v>12729217234.33</v>
      </c>
      <c r="H23" s="66"/>
      <c r="I23" s="67"/>
      <c r="J23" s="67"/>
    </row>
    <row r="24" spans="1:13" ht="15.75" thickBot="1">
      <c r="A24" s="48" t="s">
        <v>21</v>
      </c>
      <c r="B24" s="21" t="s">
        <v>29</v>
      </c>
      <c r="C24" s="22">
        <f>SUM(C25:C25)</f>
        <v>52275000</v>
      </c>
      <c r="D24" s="72"/>
      <c r="E24" s="25"/>
      <c r="F24" s="22"/>
      <c r="G24" s="25"/>
      <c r="H24" s="72"/>
      <c r="I24" s="25"/>
      <c r="J24" s="25"/>
      <c r="L24" s="49">
        <v>87890000</v>
      </c>
    </row>
    <row r="25" spans="1:13" ht="14.25" customHeight="1" thickBot="1">
      <c r="A25" s="69" t="s">
        <v>27</v>
      </c>
      <c r="B25" s="70" t="s">
        <v>30</v>
      </c>
      <c r="C25" s="38">
        <f>'[1]LRA 64'!$E$22</f>
        <v>52275000</v>
      </c>
      <c r="D25" s="23"/>
      <c r="E25" s="38"/>
      <c r="F25" s="36"/>
      <c r="G25" s="38">
        <v>52275000</v>
      </c>
      <c r="H25" s="23"/>
      <c r="I25" s="38">
        <f>C25-G25</f>
        <v>0</v>
      </c>
      <c r="J25" s="71"/>
      <c r="L25" s="49">
        <v>-2401000</v>
      </c>
    </row>
    <row r="26" spans="1:13" ht="16.5" thickTop="1" thickBot="1">
      <c r="A26" s="73"/>
      <c r="B26" s="64" t="s">
        <v>31</v>
      </c>
      <c r="C26" s="65">
        <f>SUM(C25:C25)</f>
        <v>52275000</v>
      </c>
      <c r="D26" s="23"/>
      <c r="E26" s="67"/>
      <c r="F26" s="65"/>
      <c r="G26" s="67"/>
      <c r="H26" s="23"/>
      <c r="I26" s="74"/>
      <c r="J26" s="62"/>
      <c r="L26" s="49">
        <v>17048522.399999999</v>
      </c>
    </row>
    <row r="27" spans="1:13" ht="16.5" thickTop="1" thickBot="1">
      <c r="A27" s="44"/>
      <c r="B27" s="30" t="s">
        <v>32</v>
      </c>
      <c r="C27" s="31">
        <f>SUM(C14,C24)</f>
        <v>13000018776</v>
      </c>
      <c r="D27" s="63"/>
      <c r="E27" s="33"/>
      <c r="F27" s="31" t="s">
        <v>90</v>
      </c>
      <c r="G27" s="31">
        <f>G23</f>
        <v>12729217234.33</v>
      </c>
      <c r="H27" s="63"/>
      <c r="I27" s="46">
        <f>C27-G27</f>
        <v>270801541.67000008</v>
      </c>
      <c r="J27" s="75"/>
      <c r="L27" s="49">
        <v>-38625</v>
      </c>
    </row>
    <row r="28" spans="1:13" ht="16.5" thickTop="1" thickBot="1">
      <c r="A28" s="44"/>
      <c r="B28" s="30" t="s">
        <v>159</v>
      </c>
      <c r="C28" s="31">
        <f>C9-C27</f>
        <v>-12975393776</v>
      </c>
      <c r="D28" s="63"/>
      <c r="E28" s="33"/>
      <c r="F28" s="31" t="s">
        <v>33</v>
      </c>
      <c r="G28" s="31">
        <f>G9-G23</f>
        <v>-12704592234.33</v>
      </c>
      <c r="H28" s="63"/>
      <c r="I28" s="46">
        <f>C28-G28</f>
        <v>-270801541.67000008</v>
      </c>
      <c r="J28" s="45"/>
      <c r="L28" s="49">
        <v>-4461458.33</v>
      </c>
    </row>
    <row r="29" spans="1:13" ht="15.75" thickTop="1">
      <c r="A29" s="18"/>
      <c r="B29" s="19"/>
      <c r="C29" s="76"/>
      <c r="D29" s="23"/>
      <c r="E29" s="23"/>
      <c r="F29" s="76"/>
      <c r="G29" s="78"/>
      <c r="H29" s="66"/>
      <c r="I29" s="78"/>
      <c r="J29" s="66"/>
      <c r="L29" s="49"/>
    </row>
    <row r="30" spans="1:13">
      <c r="A30" s="17"/>
      <c r="B30" s="17"/>
      <c r="C30" s="17"/>
      <c r="D30" s="17"/>
      <c r="E30" s="17"/>
      <c r="F30" s="17"/>
      <c r="G30" s="18"/>
      <c r="H30" s="18"/>
      <c r="I30" s="79" t="s">
        <v>184</v>
      </c>
      <c r="J30" s="79"/>
      <c r="L30" s="49"/>
    </row>
    <row r="31" spans="1:13">
      <c r="A31" s="17"/>
      <c r="B31" s="17"/>
      <c r="C31" s="17"/>
      <c r="D31" s="17"/>
      <c r="E31" s="17"/>
      <c r="F31" s="17"/>
      <c r="G31" s="80" t="s">
        <v>181</v>
      </c>
      <c r="H31" s="80"/>
      <c r="I31" s="80"/>
      <c r="J31" s="80"/>
      <c r="L31" s="49">
        <f>SUM(L24:L28)</f>
        <v>98037439.070000008</v>
      </c>
    </row>
    <row r="32" spans="1:13">
      <c r="A32" s="17"/>
      <c r="B32" s="17"/>
      <c r="C32" s="17"/>
      <c r="D32" s="17"/>
      <c r="E32" s="17"/>
      <c r="F32" s="17"/>
      <c r="G32" s="80" t="s">
        <v>172</v>
      </c>
      <c r="H32" s="80"/>
      <c r="I32" s="80"/>
      <c r="J32" s="80"/>
      <c r="L32" s="49"/>
    </row>
    <row r="33" spans="1:12">
      <c r="A33" s="17"/>
      <c r="B33" s="17"/>
      <c r="C33" s="17"/>
      <c r="D33" s="17"/>
      <c r="E33" s="17"/>
      <c r="F33" s="17"/>
      <c r="G33" s="18"/>
      <c r="H33" s="18"/>
      <c r="I33" s="19"/>
      <c r="J33" s="19"/>
      <c r="L33" s="47"/>
    </row>
    <row r="34" spans="1:12">
      <c r="A34" s="17"/>
      <c r="B34" s="17"/>
      <c r="C34" s="17"/>
      <c r="D34" s="17"/>
      <c r="E34" s="17"/>
      <c r="F34" s="17"/>
      <c r="G34" s="18"/>
      <c r="H34" s="18"/>
      <c r="I34" s="18"/>
      <c r="J34" s="19"/>
    </row>
    <row r="35" spans="1:12">
      <c r="A35" s="17"/>
      <c r="B35" s="17"/>
      <c r="C35" s="17"/>
      <c r="D35" s="17"/>
      <c r="E35" s="17"/>
      <c r="F35" s="17"/>
      <c r="G35" s="80" t="s">
        <v>179</v>
      </c>
      <c r="H35" s="80"/>
      <c r="I35" s="80"/>
      <c r="J35" s="80"/>
    </row>
    <row r="36" spans="1:12">
      <c r="A36" s="17"/>
      <c r="B36" s="17"/>
      <c r="C36" s="17"/>
      <c r="D36" s="17"/>
      <c r="E36" s="17"/>
      <c r="F36" s="17"/>
      <c r="G36" s="79" t="s">
        <v>177</v>
      </c>
      <c r="H36" s="79"/>
      <c r="I36" s="79"/>
      <c r="J36" s="79"/>
    </row>
    <row r="37" spans="1:12">
      <c r="G37" s="77"/>
      <c r="H37" s="77"/>
      <c r="I37" s="77"/>
      <c r="J37" s="19"/>
    </row>
    <row r="38" spans="1:12">
      <c r="G38" s="77"/>
      <c r="H38" s="77"/>
      <c r="I38" s="77"/>
      <c r="J38" s="18"/>
    </row>
    <row r="39" spans="1:12">
      <c r="G39" s="77"/>
      <c r="H39" s="77"/>
      <c r="I39" s="77"/>
      <c r="J39" s="77"/>
    </row>
    <row r="40" spans="1:12">
      <c r="G40" s="77"/>
      <c r="H40" s="77"/>
      <c r="I40" s="77"/>
      <c r="J40" s="77"/>
    </row>
  </sheetData>
  <mergeCells count="19">
    <mergeCell ref="A1:J1"/>
    <mergeCell ref="A2:J2"/>
    <mergeCell ref="A3:J3"/>
    <mergeCell ref="A4:J4"/>
    <mergeCell ref="I6:I8"/>
    <mergeCell ref="J6:J8"/>
    <mergeCell ref="A6:C6"/>
    <mergeCell ref="A7:A8"/>
    <mergeCell ref="B7:B8"/>
    <mergeCell ref="C7:C8"/>
    <mergeCell ref="E6:G6"/>
    <mergeCell ref="E7:E8"/>
    <mergeCell ref="F7:F8"/>
    <mergeCell ref="G7:G8"/>
    <mergeCell ref="I30:J30"/>
    <mergeCell ref="G31:J31"/>
    <mergeCell ref="G32:J32"/>
    <mergeCell ref="G35:J35"/>
    <mergeCell ref="G36:J36"/>
  </mergeCells>
  <pageMargins left="0.51181102362204722" right="0.11811023622047245" top="0.55118110236220474" bottom="0.15748031496062992" header="0.31496062992125984" footer="0.31496062992125984"/>
  <pageSetup paperSize="9" scale="75" orientation="landscape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5"/>
  <sheetViews>
    <sheetView workbookViewId="0">
      <selection activeCell="B21" sqref="B21"/>
    </sheetView>
  </sheetViews>
  <sheetFormatPr defaultRowHeight="15"/>
  <cols>
    <col min="1" max="1" width="14.28515625" customWidth="1"/>
    <col min="2" max="2" width="60.85546875" customWidth="1"/>
    <col min="3" max="3" width="15.7109375" customWidth="1"/>
    <col min="5" max="5" width="11.140625" customWidth="1"/>
    <col min="6" max="6" width="16.5703125" customWidth="1"/>
    <col min="8" max="8" width="9" customWidth="1"/>
  </cols>
  <sheetData>
    <row r="1" spans="1:13">
      <c r="D1" s="3"/>
      <c r="E1" s="3"/>
      <c r="F1" s="2" t="s">
        <v>38</v>
      </c>
      <c r="G1" s="2"/>
      <c r="H1" s="2"/>
      <c r="I1" s="2"/>
      <c r="J1" s="2"/>
      <c r="K1" s="2"/>
      <c r="L1" s="2"/>
      <c r="M1" s="2"/>
    </row>
    <row r="2" spans="1:13">
      <c r="D2" s="3"/>
      <c r="E2" s="3"/>
      <c r="F2" s="2" t="s">
        <v>39</v>
      </c>
      <c r="G2" s="2"/>
      <c r="H2" s="2"/>
      <c r="I2" s="2"/>
      <c r="J2" s="2"/>
      <c r="K2" s="2"/>
      <c r="L2" s="2"/>
      <c r="M2" s="2"/>
    </row>
    <row r="3" spans="1:13">
      <c r="D3" s="3"/>
      <c r="E3" s="3"/>
      <c r="F3" s="2" t="s">
        <v>0</v>
      </c>
      <c r="G3" s="2"/>
      <c r="H3" s="2"/>
      <c r="I3" s="2"/>
      <c r="J3" s="2"/>
      <c r="K3" s="2"/>
      <c r="L3" s="2"/>
      <c r="M3" s="2"/>
    </row>
    <row r="4" spans="1:13">
      <c r="D4" s="3"/>
      <c r="E4" s="3"/>
      <c r="F4" s="2" t="s">
        <v>40</v>
      </c>
      <c r="G4" s="2"/>
      <c r="H4" s="2"/>
      <c r="I4" s="2"/>
      <c r="J4" s="2" t="s">
        <v>155</v>
      </c>
      <c r="K4" s="2"/>
      <c r="L4" s="2" t="s">
        <v>41</v>
      </c>
      <c r="M4" s="2"/>
    </row>
    <row r="5" spans="1:13">
      <c r="D5" s="3"/>
      <c r="E5" s="3"/>
      <c r="F5" s="2" t="s">
        <v>42</v>
      </c>
      <c r="G5" s="2"/>
      <c r="H5" s="2"/>
      <c r="I5" s="2"/>
      <c r="J5" s="2"/>
      <c r="K5" s="2"/>
      <c r="L5" s="2"/>
      <c r="M5" s="2"/>
    </row>
    <row r="6" spans="1:13" ht="15.75" thickBot="1"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5.75" thickBot="1">
      <c r="A7" s="88" t="s">
        <v>2</v>
      </c>
      <c r="B7" s="88" t="s">
        <v>3</v>
      </c>
      <c r="C7" s="88" t="s">
        <v>43</v>
      </c>
      <c r="D7" s="88" t="s">
        <v>5</v>
      </c>
      <c r="E7" s="88"/>
      <c r="F7" s="88" t="s">
        <v>8</v>
      </c>
      <c r="G7" s="88"/>
      <c r="H7" s="88" t="s">
        <v>44</v>
      </c>
      <c r="I7" s="88"/>
      <c r="J7" s="88" t="s">
        <v>7</v>
      </c>
    </row>
    <row r="8" spans="1:13" ht="15.75" thickBot="1">
      <c r="A8" s="88"/>
      <c r="B8" s="88"/>
      <c r="C8" s="88"/>
      <c r="D8" s="7" t="s">
        <v>4</v>
      </c>
      <c r="E8" s="7" t="s">
        <v>6</v>
      </c>
      <c r="F8" s="5" t="s">
        <v>4</v>
      </c>
      <c r="G8" s="7" t="s">
        <v>6</v>
      </c>
      <c r="H8" s="88"/>
      <c r="I8" s="88"/>
      <c r="J8" s="88"/>
    </row>
    <row r="9" spans="1:13" ht="15.75" thickBot="1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/>
      <c r="J9" s="7">
        <v>9</v>
      </c>
    </row>
    <row r="10" spans="1:13" ht="15.75" thickBot="1">
      <c r="A10" s="5" t="s">
        <v>45</v>
      </c>
      <c r="B10" s="6" t="s">
        <v>46</v>
      </c>
      <c r="C10" s="7"/>
      <c r="D10" s="7"/>
      <c r="E10" s="7"/>
      <c r="F10" s="7"/>
      <c r="G10" s="7"/>
      <c r="H10" s="7"/>
      <c r="I10" s="7"/>
      <c r="J10" s="7"/>
    </row>
    <row r="11" spans="1:13" ht="15.75" thickBot="1">
      <c r="A11" s="5" t="s">
        <v>9</v>
      </c>
      <c r="B11" s="6" t="s">
        <v>15</v>
      </c>
      <c r="C11" s="7"/>
      <c r="D11" s="7"/>
      <c r="E11" s="7"/>
      <c r="F11" s="7"/>
      <c r="G11" s="7"/>
      <c r="H11" s="7"/>
      <c r="I11" s="7"/>
      <c r="J11" s="7"/>
    </row>
    <row r="12" spans="1:13" ht="15.75" thickBot="1">
      <c r="A12" s="5" t="s">
        <v>10</v>
      </c>
      <c r="B12" s="7" t="s">
        <v>52</v>
      </c>
      <c r="C12" s="7"/>
      <c r="D12" s="7"/>
      <c r="E12" s="7"/>
      <c r="F12" s="7"/>
      <c r="G12" s="7"/>
      <c r="H12" s="7"/>
      <c r="I12" s="7"/>
      <c r="J12" s="7"/>
    </row>
    <row r="13" spans="1:13" ht="15.75" thickBot="1">
      <c r="A13" s="5" t="s">
        <v>12</v>
      </c>
      <c r="B13" s="7" t="s">
        <v>53</v>
      </c>
      <c r="C13" s="7"/>
      <c r="D13" s="7"/>
      <c r="E13" s="7"/>
      <c r="F13" s="7"/>
      <c r="G13" s="7"/>
      <c r="H13" s="7"/>
      <c r="I13" s="7"/>
      <c r="J13" s="7"/>
    </row>
    <row r="14" spans="1:13" ht="15.75" thickBot="1">
      <c r="A14" s="5" t="s">
        <v>11</v>
      </c>
      <c r="B14" s="7" t="s">
        <v>54</v>
      </c>
      <c r="C14" s="7"/>
      <c r="D14" s="7"/>
      <c r="E14" s="7"/>
      <c r="F14" s="7"/>
      <c r="G14" s="7"/>
      <c r="H14" s="7"/>
      <c r="I14" s="7"/>
      <c r="J14" s="7"/>
    </row>
    <row r="15" spans="1:13" ht="15.75" thickBot="1">
      <c r="A15" s="5" t="s">
        <v>13</v>
      </c>
      <c r="B15" s="7" t="s">
        <v>55</v>
      </c>
      <c r="C15" s="7"/>
      <c r="D15" s="7"/>
      <c r="E15" s="7"/>
      <c r="F15" s="7"/>
      <c r="G15" s="7"/>
      <c r="H15" s="7"/>
      <c r="I15" s="7"/>
      <c r="J15" s="7"/>
    </row>
    <row r="16" spans="1:13" ht="15.75" thickBot="1">
      <c r="A16" s="5"/>
      <c r="B16" s="11" t="s">
        <v>47</v>
      </c>
      <c r="C16" s="7"/>
      <c r="D16" s="7"/>
      <c r="E16" s="7"/>
      <c r="F16" s="7"/>
      <c r="G16" s="7"/>
      <c r="H16" s="7"/>
      <c r="I16" s="7"/>
      <c r="J16" s="7"/>
    </row>
    <row r="17" spans="1:10" ht="15.75" thickBot="1">
      <c r="A17" s="5" t="s">
        <v>48</v>
      </c>
      <c r="B17" s="6" t="s">
        <v>50</v>
      </c>
      <c r="C17" s="7"/>
      <c r="D17" s="7"/>
      <c r="E17" s="7"/>
      <c r="F17" s="7"/>
      <c r="G17" s="7"/>
      <c r="H17" s="7"/>
      <c r="I17" s="7"/>
      <c r="J17" s="7"/>
    </row>
    <row r="18" spans="1:10" ht="15.75" thickBot="1">
      <c r="A18" s="5" t="s">
        <v>49</v>
      </c>
      <c r="B18" s="7" t="s">
        <v>51</v>
      </c>
      <c r="C18" s="7"/>
      <c r="D18" s="7"/>
      <c r="E18" s="7"/>
      <c r="F18" s="7"/>
      <c r="G18" s="7"/>
      <c r="H18" s="7"/>
      <c r="I18" s="7"/>
      <c r="J18" s="7"/>
    </row>
    <row r="19" spans="1:10" ht="15.75" thickBot="1">
      <c r="A19" s="5" t="s">
        <v>19</v>
      </c>
      <c r="B19" s="7" t="s">
        <v>24</v>
      </c>
      <c r="C19" s="7"/>
      <c r="D19" s="7"/>
      <c r="E19" s="7"/>
      <c r="F19" s="7"/>
      <c r="G19" s="7"/>
      <c r="H19" s="7"/>
      <c r="I19" s="7"/>
      <c r="J19" s="7"/>
    </row>
    <row r="20" spans="1:10" ht="15.75" thickBot="1">
      <c r="A20" s="5"/>
      <c r="B20" s="11" t="s">
        <v>56</v>
      </c>
      <c r="C20" s="7"/>
      <c r="D20" s="7"/>
      <c r="E20" s="7"/>
      <c r="F20" s="7"/>
      <c r="G20" s="7"/>
      <c r="H20" s="7"/>
      <c r="I20" s="7"/>
      <c r="J20" s="7"/>
    </row>
    <row r="21" spans="1:10" ht="15.75" thickBot="1">
      <c r="A21" s="5" t="s">
        <v>57</v>
      </c>
      <c r="B21" s="10" t="s">
        <v>58</v>
      </c>
      <c r="C21" s="7"/>
      <c r="D21" s="7"/>
      <c r="E21" s="7"/>
      <c r="F21" s="7"/>
      <c r="G21" s="7"/>
      <c r="H21" s="7"/>
      <c r="I21" s="7"/>
      <c r="J21" s="7"/>
    </row>
    <row r="22" spans="1:10" ht="15.75" thickBot="1">
      <c r="A22" s="5" t="s">
        <v>26</v>
      </c>
      <c r="B22" s="7" t="s">
        <v>24</v>
      </c>
      <c r="C22" s="7"/>
      <c r="D22" s="7"/>
      <c r="E22" s="7"/>
      <c r="F22" s="7"/>
      <c r="G22" s="7"/>
      <c r="H22" s="7"/>
      <c r="I22" s="7"/>
      <c r="J22" s="7"/>
    </row>
    <row r="23" spans="1:10" ht="15.75" thickBot="1">
      <c r="A23" s="5" t="s">
        <v>27</v>
      </c>
      <c r="B23" s="7" t="s">
        <v>25</v>
      </c>
      <c r="C23" s="7"/>
      <c r="D23" s="7"/>
      <c r="E23" s="7"/>
      <c r="F23" s="7"/>
      <c r="G23" s="7"/>
      <c r="H23" s="7"/>
      <c r="I23" s="7"/>
      <c r="J23" s="7"/>
    </row>
    <row r="24" spans="1:10" ht="15.75" thickBot="1">
      <c r="A24" s="5" t="s">
        <v>28</v>
      </c>
      <c r="B24" s="7" t="s">
        <v>59</v>
      </c>
      <c r="C24" s="7"/>
      <c r="D24" s="7"/>
      <c r="E24" s="7"/>
      <c r="F24" s="7"/>
      <c r="G24" s="7"/>
      <c r="H24" s="7"/>
      <c r="I24" s="7"/>
      <c r="J24" s="7"/>
    </row>
    <row r="25" spans="1:10" ht="15.75" thickBot="1">
      <c r="A25" s="5"/>
      <c r="B25" s="11" t="s">
        <v>60</v>
      </c>
      <c r="C25" s="7"/>
      <c r="D25" s="7"/>
      <c r="E25" s="7"/>
      <c r="F25" s="7"/>
      <c r="G25" s="7"/>
      <c r="H25" s="7"/>
      <c r="I25" s="7"/>
      <c r="J25" s="7"/>
    </row>
    <row r="26" spans="1:10" ht="15.75" thickBot="1">
      <c r="A26" s="5"/>
      <c r="B26" s="11" t="s">
        <v>32</v>
      </c>
      <c r="C26" s="7"/>
      <c r="D26" s="7"/>
      <c r="E26" s="7"/>
      <c r="F26" s="7"/>
      <c r="G26" s="7"/>
      <c r="H26" s="7"/>
      <c r="I26" s="7"/>
      <c r="J26" s="7"/>
    </row>
    <row r="27" spans="1:10" ht="15.75" thickBot="1">
      <c r="A27" s="5"/>
      <c r="B27" s="11" t="s">
        <v>61</v>
      </c>
      <c r="C27" s="7"/>
      <c r="D27" s="7"/>
      <c r="E27" s="7"/>
      <c r="F27" s="7"/>
      <c r="G27" s="7"/>
      <c r="H27" s="7"/>
      <c r="I27" s="7"/>
      <c r="J27" s="7"/>
    </row>
    <row r="30" spans="1:10">
      <c r="F30" t="s">
        <v>34</v>
      </c>
    </row>
    <row r="31" spans="1:10">
      <c r="F31" t="s">
        <v>35</v>
      </c>
    </row>
    <row r="35" spans="6:7">
      <c r="F35" s="4" t="s">
        <v>36</v>
      </c>
      <c r="G35" t="s">
        <v>37</v>
      </c>
    </row>
  </sheetData>
  <mergeCells count="7">
    <mergeCell ref="J7:J8"/>
    <mergeCell ref="B7:B8"/>
    <mergeCell ref="A7:A8"/>
    <mergeCell ref="C7:C8"/>
    <mergeCell ref="D7:E7"/>
    <mergeCell ref="F7:G7"/>
    <mergeCell ref="H7:I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workbookViewId="0">
      <selection activeCell="B21" sqref="B21"/>
    </sheetView>
  </sheetViews>
  <sheetFormatPr defaultRowHeight="15"/>
  <cols>
    <col min="1" max="1" width="10.85546875" customWidth="1"/>
    <col min="2" max="2" width="56" customWidth="1"/>
    <col min="3" max="3" width="19.140625" customWidth="1"/>
    <col min="4" max="4" width="19.7109375" customWidth="1"/>
    <col min="5" max="5" width="29" customWidth="1"/>
    <col min="6" max="6" width="18" customWidth="1"/>
    <col min="7" max="7" width="23.42578125" customWidth="1"/>
    <col min="8" max="8" width="11.7109375" customWidth="1"/>
  </cols>
  <sheetData>
    <row r="2" spans="1:9">
      <c r="D2" s="3"/>
      <c r="E2" s="2" t="s">
        <v>38</v>
      </c>
      <c r="F2" s="2"/>
      <c r="G2" s="1"/>
      <c r="H2" s="1"/>
      <c r="I2" s="1"/>
    </row>
    <row r="3" spans="1:9">
      <c r="D3" s="3"/>
      <c r="E3" s="2" t="s">
        <v>62</v>
      </c>
      <c r="F3" s="2"/>
      <c r="G3" s="1"/>
      <c r="H3" s="1"/>
      <c r="I3" s="1"/>
    </row>
    <row r="4" spans="1:9">
      <c r="D4" s="3"/>
      <c r="E4" s="2" t="s">
        <v>63</v>
      </c>
      <c r="F4" s="2"/>
      <c r="G4" s="1"/>
      <c r="H4" s="1"/>
      <c r="I4" s="1"/>
    </row>
    <row r="5" spans="1:9">
      <c r="D5" s="3"/>
      <c r="E5" s="2" t="s">
        <v>1</v>
      </c>
      <c r="F5" s="2"/>
      <c r="G5" s="1"/>
      <c r="H5" s="1"/>
      <c r="I5" s="1"/>
    </row>
    <row r="6" spans="1:9">
      <c r="D6" s="3"/>
      <c r="E6" s="2" t="s">
        <v>64</v>
      </c>
      <c r="F6" s="2"/>
      <c r="G6" s="1"/>
      <c r="H6" s="1"/>
      <c r="I6" s="1"/>
    </row>
    <row r="7" spans="1:9" ht="15.75" thickBot="1"/>
    <row r="8" spans="1:9" ht="15.75" thickBot="1">
      <c r="A8" s="5" t="s">
        <v>65</v>
      </c>
      <c r="B8" s="5" t="s">
        <v>3</v>
      </c>
      <c r="C8" s="5">
        <v>2016</v>
      </c>
      <c r="D8" s="5">
        <v>2015</v>
      </c>
      <c r="E8" s="5" t="s">
        <v>66</v>
      </c>
      <c r="F8" s="5" t="s">
        <v>6</v>
      </c>
    </row>
    <row r="9" spans="1:9" ht="15.75" thickBot="1">
      <c r="A9" s="7"/>
      <c r="B9" s="6" t="s">
        <v>67</v>
      </c>
      <c r="C9" s="7"/>
      <c r="D9" s="7"/>
      <c r="E9" s="7"/>
      <c r="F9" s="7"/>
    </row>
    <row r="10" spans="1:9" ht="15.75" thickBot="1">
      <c r="A10" s="5">
        <v>8</v>
      </c>
      <c r="B10" s="6" t="s">
        <v>14</v>
      </c>
      <c r="C10" s="7"/>
      <c r="D10" s="7"/>
      <c r="E10" s="7"/>
      <c r="F10" s="7"/>
    </row>
    <row r="11" spans="1:9" ht="15.75" thickBot="1">
      <c r="A11" s="5" t="s">
        <v>68</v>
      </c>
      <c r="B11" s="6" t="s">
        <v>15</v>
      </c>
      <c r="C11" s="7"/>
      <c r="D11" s="7"/>
      <c r="E11" s="7"/>
      <c r="F11" s="7"/>
    </row>
    <row r="12" spans="1:9" ht="15.75" thickBot="1">
      <c r="A12" s="5" t="s">
        <v>69</v>
      </c>
      <c r="B12" s="7" t="s">
        <v>73</v>
      </c>
      <c r="C12" s="7"/>
      <c r="D12" s="7"/>
      <c r="E12" s="7"/>
      <c r="F12" s="7"/>
    </row>
    <row r="13" spans="1:9" ht="15.75" thickBot="1">
      <c r="A13" s="5" t="s">
        <v>70</v>
      </c>
      <c r="B13" s="7" t="s">
        <v>74</v>
      </c>
      <c r="C13" s="7"/>
      <c r="D13" s="7"/>
      <c r="E13" s="7"/>
      <c r="F13" s="7"/>
    </row>
    <row r="14" spans="1:9" ht="15.75" thickBot="1">
      <c r="A14" s="5" t="s">
        <v>71</v>
      </c>
      <c r="B14" s="7" t="s">
        <v>75</v>
      </c>
      <c r="C14" s="7"/>
      <c r="D14" s="7"/>
      <c r="E14" s="7"/>
      <c r="F14" s="7"/>
    </row>
    <row r="15" spans="1:9" ht="15.75" thickBot="1">
      <c r="A15" s="5" t="s">
        <v>72</v>
      </c>
      <c r="B15" s="7" t="s">
        <v>76</v>
      </c>
      <c r="C15" s="7"/>
      <c r="D15" s="7"/>
      <c r="E15" s="7"/>
      <c r="F15" s="7"/>
    </row>
    <row r="16" spans="1:9" ht="15.75" thickBot="1">
      <c r="A16" s="5"/>
      <c r="B16" s="11" t="s">
        <v>17</v>
      </c>
      <c r="C16" s="7"/>
      <c r="D16" s="7"/>
      <c r="E16" s="7"/>
      <c r="F16" s="7"/>
    </row>
    <row r="17" spans="1:6" ht="15.75" thickBot="1">
      <c r="A17" s="5"/>
      <c r="B17" s="11" t="s">
        <v>77</v>
      </c>
      <c r="C17" s="7"/>
      <c r="D17" s="7"/>
      <c r="E17" s="7"/>
      <c r="F17" s="7"/>
    </row>
    <row r="18" spans="1:6" ht="15.75" thickBot="1">
      <c r="A18" s="5">
        <v>9</v>
      </c>
      <c r="B18" s="6" t="s">
        <v>78</v>
      </c>
      <c r="C18" s="7"/>
      <c r="D18" s="7"/>
      <c r="E18" s="7"/>
      <c r="F18" s="7"/>
    </row>
    <row r="19" spans="1:6" ht="15.75" thickBot="1">
      <c r="A19" s="5" t="s">
        <v>81</v>
      </c>
      <c r="B19" s="6" t="s">
        <v>79</v>
      </c>
      <c r="C19" s="7"/>
      <c r="D19" s="7"/>
      <c r="E19" s="7"/>
      <c r="F19" s="7"/>
    </row>
    <row r="20" spans="1:6" ht="15.75" thickBot="1">
      <c r="A20" s="5" t="s">
        <v>82</v>
      </c>
      <c r="B20" s="7" t="s">
        <v>80</v>
      </c>
      <c r="C20" s="7"/>
      <c r="D20" s="7"/>
      <c r="E20" s="7"/>
      <c r="F20" s="7"/>
    </row>
    <row r="21" spans="1:6" ht="15.75" thickBot="1">
      <c r="A21" s="5" t="s">
        <v>83</v>
      </c>
      <c r="B21" s="7" t="s">
        <v>86</v>
      </c>
      <c r="C21" s="7"/>
      <c r="D21" s="7"/>
      <c r="E21" s="7"/>
      <c r="F21" s="7"/>
    </row>
    <row r="22" spans="1:6" ht="15.75" thickBot="1">
      <c r="A22" s="5" t="s">
        <v>84</v>
      </c>
      <c r="B22" s="7" t="s">
        <v>87</v>
      </c>
      <c r="C22" s="7"/>
      <c r="D22" s="7"/>
      <c r="E22" s="7"/>
      <c r="F22" s="7"/>
    </row>
    <row r="23" spans="1:6" ht="15.75" thickBot="1">
      <c r="A23" s="5" t="s">
        <v>85</v>
      </c>
      <c r="B23" s="7" t="s">
        <v>88</v>
      </c>
      <c r="C23" s="7"/>
      <c r="D23" s="7"/>
      <c r="E23" s="7"/>
      <c r="F23" s="7"/>
    </row>
    <row r="24" spans="1:6" ht="15.75" thickBot="1">
      <c r="A24" s="5"/>
      <c r="B24" s="11" t="s">
        <v>89</v>
      </c>
      <c r="C24" s="7"/>
      <c r="D24" s="7"/>
      <c r="E24" s="7"/>
      <c r="F24" s="7"/>
    </row>
    <row r="25" spans="1:6" ht="15.75" thickBot="1">
      <c r="A25" s="5"/>
      <c r="B25" s="11" t="s">
        <v>90</v>
      </c>
      <c r="C25" s="7"/>
      <c r="D25" s="7"/>
      <c r="E25" s="7"/>
      <c r="F25" s="7"/>
    </row>
    <row r="26" spans="1:6" ht="15.75" thickBot="1">
      <c r="A26" s="5"/>
      <c r="B26" s="11" t="s">
        <v>91</v>
      </c>
      <c r="C26" s="7"/>
      <c r="D26" s="7"/>
      <c r="E26" s="7"/>
      <c r="F26" s="7"/>
    </row>
    <row r="29" spans="1:6">
      <c r="E29" t="s">
        <v>34</v>
      </c>
    </row>
    <row r="30" spans="1:6">
      <c r="E30" t="s">
        <v>35</v>
      </c>
    </row>
    <row r="33" spans="5:6">
      <c r="E33" s="4" t="s">
        <v>36</v>
      </c>
      <c r="F33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F60"/>
  <sheetViews>
    <sheetView view="pageBreakPreview" topLeftCell="A13" zoomScaleSheetLayoutView="100" workbookViewId="0">
      <selection activeCell="B21" sqref="B21"/>
    </sheetView>
  </sheetViews>
  <sheetFormatPr defaultRowHeight="15"/>
  <cols>
    <col min="1" max="1" width="4.85546875" customWidth="1"/>
    <col min="2" max="2" width="63.28515625" customWidth="1"/>
    <col min="3" max="3" width="24.42578125" customWidth="1"/>
    <col min="4" max="4" width="22" customWidth="1"/>
    <col min="6" max="6" width="16" bestFit="1" customWidth="1"/>
  </cols>
  <sheetData>
    <row r="1" spans="2:4">
      <c r="B1" s="89" t="s">
        <v>38</v>
      </c>
      <c r="C1" s="89"/>
      <c r="D1" s="89"/>
    </row>
    <row r="2" spans="2:4">
      <c r="B2" s="89" t="s">
        <v>167</v>
      </c>
      <c r="C2" s="89"/>
      <c r="D2" s="89"/>
    </row>
    <row r="3" spans="2:4">
      <c r="B3" s="89" t="s">
        <v>92</v>
      </c>
      <c r="C3" s="89"/>
      <c r="D3" s="89"/>
    </row>
    <row r="4" spans="2:4">
      <c r="B4" s="89" t="s">
        <v>93</v>
      </c>
      <c r="C4" s="89"/>
      <c r="D4" s="89"/>
    </row>
    <row r="5" spans="2:4" ht="15.75" thickBot="1"/>
    <row r="6" spans="2:4" ht="15.75" thickBot="1">
      <c r="B6" s="11" t="s">
        <v>3</v>
      </c>
      <c r="C6" s="11">
        <v>2016</v>
      </c>
      <c r="D6" s="11" t="s">
        <v>173</v>
      </c>
    </row>
    <row r="7" spans="2:4" ht="15.75" thickBot="1">
      <c r="B7" s="6" t="s">
        <v>94</v>
      </c>
      <c r="C7" s="14">
        <f>SUM(C8)</f>
        <v>345535571</v>
      </c>
      <c r="D7" s="14">
        <f>SUM(D8)</f>
        <v>12523841.66</v>
      </c>
    </row>
    <row r="8" spans="2:4" ht="15.75" thickBot="1">
      <c r="B8" s="6" t="s">
        <v>95</v>
      </c>
      <c r="C8" s="14">
        <f>SUM(C9,C14,C23,C24)</f>
        <v>345535571</v>
      </c>
      <c r="D8" s="14">
        <f>SUM(D9,D14,D23,D24)</f>
        <v>12523841.66</v>
      </c>
    </row>
    <row r="9" spans="2:4" ht="15.75" thickBot="1">
      <c r="B9" s="8" t="s">
        <v>96</v>
      </c>
      <c r="C9" s="16">
        <f>SUM(C10:C13)</f>
        <v>341167986</v>
      </c>
      <c r="D9" s="16"/>
    </row>
    <row r="10" spans="2:4" ht="15.75" thickBot="1">
      <c r="B10" s="7" t="s">
        <v>97</v>
      </c>
      <c r="C10" s="16">
        <v>341167986</v>
      </c>
      <c r="D10" s="16"/>
    </row>
    <row r="11" spans="2:4" ht="15.75" thickBot="1">
      <c r="B11" s="7" t="s">
        <v>174</v>
      </c>
      <c r="C11" s="16"/>
      <c r="D11" s="16"/>
    </row>
    <row r="12" spans="2:4" ht="15.75" thickBot="1">
      <c r="B12" s="7" t="s">
        <v>98</v>
      </c>
      <c r="C12" s="16"/>
      <c r="D12" s="16"/>
    </row>
    <row r="13" spans="2:4" ht="15.75" thickBot="1">
      <c r="B13" s="7" t="s">
        <v>99</v>
      </c>
      <c r="C13" s="16"/>
      <c r="D13" s="16"/>
    </row>
    <row r="14" spans="2:4" ht="15.75" thickBot="1">
      <c r="B14" s="6" t="s">
        <v>100</v>
      </c>
      <c r="C14" s="16"/>
      <c r="D14" s="16"/>
    </row>
    <row r="15" spans="2:4" ht="15.75" thickBot="1">
      <c r="B15" s="7" t="s">
        <v>101</v>
      </c>
      <c r="C15" s="16"/>
      <c r="D15" s="16"/>
    </row>
    <row r="16" spans="2:4" ht="15.75" thickBot="1">
      <c r="B16" s="7" t="s">
        <v>102</v>
      </c>
      <c r="C16" s="16"/>
      <c r="D16" s="16"/>
    </row>
    <row r="17" spans="2:6" ht="15.75" thickBot="1">
      <c r="B17" s="7" t="s">
        <v>103</v>
      </c>
      <c r="C17" s="16"/>
      <c r="D17" s="16"/>
    </row>
    <row r="18" spans="2:6" ht="15.75" thickBot="1">
      <c r="B18" s="7" t="s">
        <v>104</v>
      </c>
      <c r="C18" s="16"/>
      <c r="D18" s="16"/>
    </row>
    <row r="19" spans="2:6" ht="15.75" thickBot="1">
      <c r="B19" s="7" t="s">
        <v>105</v>
      </c>
      <c r="C19" s="16"/>
      <c r="D19" s="16"/>
    </row>
    <row r="20" spans="2:6" ht="15.75" thickBot="1">
      <c r="B20" s="7" t="s">
        <v>106</v>
      </c>
      <c r="C20" s="16"/>
      <c r="D20" s="16"/>
    </row>
    <row r="21" spans="2:6" ht="15.75" thickBot="1">
      <c r="B21" s="9" t="s">
        <v>116</v>
      </c>
      <c r="C21" s="16"/>
      <c r="D21" s="16"/>
    </row>
    <row r="22" spans="2:6" ht="15.75" thickBot="1">
      <c r="B22" s="9" t="s">
        <v>115</v>
      </c>
      <c r="C22" s="16"/>
      <c r="D22" s="16"/>
    </row>
    <row r="23" spans="2:6" ht="15.75" thickBot="1">
      <c r="B23" s="10" t="s">
        <v>117</v>
      </c>
      <c r="C23" s="14">
        <v>2366435</v>
      </c>
      <c r="D23" s="14">
        <v>10841391.66</v>
      </c>
    </row>
    <row r="24" spans="2:6" ht="15.75" thickBot="1">
      <c r="B24" s="10" t="s">
        <v>107</v>
      </c>
      <c r="C24" s="14">
        <v>2001150</v>
      </c>
      <c r="D24" s="14">
        <v>1682450</v>
      </c>
    </row>
    <row r="25" spans="2:6" ht="15.75" thickBot="1">
      <c r="B25" s="11" t="s">
        <v>108</v>
      </c>
      <c r="C25" s="14">
        <f>SUM(C8)</f>
        <v>345535571</v>
      </c>
      <c r="D25" s="14">
        <f>SUM(D8)</f>
        <v>12523841.66</v>
      </c>
    </row>
    <row r="26" spans="2:6" ht="15.75" thickBot="1">
      <c r="B26" s="10" t="s">
        <v>109</v>
      </c>
      <c r="C26" s="14">
        <f>SUM(C28,C29,C33)</f>
        <v>3336544578.1199999</v>
      </c>
      <c r="D26" s="14">
        <f>SUM(D27:D33)</f>
        <v>2478049478.1199999</v>
      </c>
    </row>
    <row r="27" spans="2:6" ht="15.75" thickBot="1">
      <c r="B27" s="9" t="s">
        <v>110</v>
      </c>
      <c r="C27" s="16"/>
      <c r="D27" s="16"/>
    </row>
    <row r="28" spans="2:6" ht="15.75" thickBot="1">
      <c r="B28" s="9" t="s">
        <v>111</v>
      </c>
      <c r="C28" s="16">
        <v>2719407099.9899998</v>
      </c>
      <c r="D28" s="16">
        <v>2187136683.3299999</v>
      </c>
      <c r="F28" s="15">
        <f>D28-C28</f>
        <v>-532270416.65999985</v>
      </c>
    </row>
    <row r="29" spans="2:6" ht="15.75" thickBot="1">
      <c r="B29" s="9" t="s">
        <v>118</v>
      </c>
      <c r="C29" s="16">
        <v>2761962000</v>
      </c>
      <c r="D29" s="16">
        <v>2761962000</v>
      </c>
    </row>
    <row r="30" spans="2:6" ht="15.75" thickBot="1">
      <c r="B30" s="9" t="s">
        <v>112</v>
      </c>
      <c r="C30" s="16"/>
      <c r="D30" s="16"/>
    </row>
    <row r="31" spans="2:6" ht="15.75" thickBot="1">
      <c r="B31" s="9" t="s">
        <v>113</v>
      </c>
      <c r="C31" s="16"/>
      <c r="D31" s="16"/>
    </row>
    <row r="32" spans="2:6" ht="15.75" thickBot="1">
      <c r="B32" s="9" t="s">
        <v>119</v>
      </c>
      <c r="C32" s="16"/>
      <c r="D32" s="16"/>
    </row>
    <row r="33" spans="2:4" ht="15.75" thickBot="1">
      <c r="B33" s="9" t="s">
        <v>120</v>
      </c>
      <c r="C33" s="16">
        <v>-2144824521.8699999</v>
      </c>
      <c r="D33" s="16">
        <v>-2471049205.21</v>
      </c>
    </row>
    <row r="34" spans="2:4" ht="15.75" thickBot="1">
      <c r="B34" s="11" t="s">
        <v>121</v>
      </c>
      <c r="C34" s="14">
        <f>C26</f>
        <v>3336544578.1199999</v>
      </c>
      <c r="D34" s="14">
        <f>D26</f>
        <v>2478049478.1199999</v>
      </c>
    </row>
    <row r="35" spans="2:4" ht="15.75" thickBot="1">
      <c r="B35" s="10" t="s">
        <v>114</v>
      </c>
      <c r="C35" s="16">
        <f>SUM(C36:C37)</f>
        <v>38400000</v>
      </c>
      <c r="D35" s="16">
        <f>SUM(D36:D37)</f>
        <v>38400000</v>
      </c>
    </row>
    <row r="36" spans="2:4" ht="15.75" thickBot="1">
      <c r="B36" s="10" t="s">
        <v>122</v>
      </c>
      <c r="C36" s="16">
        <v>57900000</v>
      </c>
      <c r="D36" s="16">
        <v>57900000</v>
      </c>
    </row>
    <row r="37" spans="2:4" ht="15.75" thickBot="1">
      <c r="B37" s="9" t="s">
        <v>123</v>
      </c>
      <c r="C37" s="16">
        <v>-19500000</v>
      </c>
      <c r="D37" s="16">
        <v>-19500000</v>
      </c>
    </row>
    <row r="38" spans="2:4" ht="15.75" thickBot="1">
      <c r="B38" s="10" t="s">
        <v>124</v>
      </c>
      <c r="C38" s="16"/>
      <c r="D38" s="16"/>
    </row>
    <row r="39" spans="2:4" ht="15.75" thickBot="1">
      <c r="B39" s="9" t="s">
        <v>125</v>
      </c>
      <c r="C39" s="16"/>
      <c r="D39" s="16"/>
    </row>
    <row r="40" spans="2:4" ht="15.75" thickBot="1">
      <c r="B40" s="11" t="s">
        <v>126</v>
      </c>
      <c r="C40" s="14">
        <f>SUM(C35)</f>
        <v>38400000</v>
      </c>
      <c r="D40" s="14">
        <f>SUM(D35)</f>
        <v>38400000</v>
      </c>
    </row>
    <row r="41" spans="2:4" ht="15.75" thickBot="1">
      <c r="B41" s="11" t="s">
        <v>127</v>
      </c>
      <c r="C41" s="14">
        <f>C8+C26+C35</f>
        <v>3720480149.1199999</v>
      </c>
      <c r="D41" s="14">
        <f>D8+D26+D35</f>
        <v>2528973319.7799997</v>
      </c>
    </row>
    <row r="42" spans="2:4" ht="15.75" thickBot="1">
      <c r="B42" s="10" t="s">
        <v>128</v>
      </c>
      <c r="C42" s="14">
        <f>C43</f>
        <v>252464000</v>
      </c>
      <c r="D42" s="14">
        <f>D43</f>
        <v>207525372</v>
      </c>
    </row>
    <row r="43" spans="2:4" ht="15.75" thickBot="1">
      <c r="B43" s="10" t="s">
        <v>129</v>
      </c>
      <c r="C43" s="16">
        <f>SUM(C48)</f>
        <v>252464000</v>
      </c>
      <c r="D43" s="16">
        <v>207525372</v>
      </c>
    </row>
    <row r="44" spans="2:4" ht="15.75" thickBot="1">
      <c r="B44" s="10" t="s">
        <v>130</v>
      </c>
      <c r="C44" s="16"/>
      <c r="D44" s="16"/>
    </row>
    <row r="45" spans="2:4" ht="15.75" thickBot="1">
      <c r="B45" s="10" t="s">
        <v>131</v>
      </c>
      <c r="C45" s="16"/>
      <c r="D45" s="16"/>
    </row>
    <row r="46" spans="2:4" ht="15.75" thickBot="1">
      <c r="B46" s="10" t="s">
        <v>138</v>
      </c>
      <c r="C46" s="16">
        <v>252464000</v>
      </c>
      <c r="D46" s="16">
        <f>'[3]2015 Audited'!$B$55+'[3]2015 Audited'!$B$56</f>
        <v>207525372</v>
      </c>
    </row>
    <row r="47" spans="2:4" ht="15.75" thickBot="1">
      <c r="B47" s="10" t="s">
        <v>132</v>
      </c>
      <c r="C47" s="16"/>
      <c r="D47" s="16"/>
    </row>
    <row r="48" spans="2:4" ht="15.75" thickBot="1">
      <c r="B48" s="11" t="s">
        <v>175</v>
      </c>
      <c r="C48" s="14">
        <f>SUM(C46:C47)</f>
        <v>252464000</v>
      </c>
      <c r="D48" s="14">
        <f>SUM(D46)</f>
        <v>207525372</v>
      </c>
    </row>
    <row r="49" spans="2:4" ht="15.75" thickBot="1">
      <c r="B49" s="11" t="s">
        <v>133</v>
      </c>
      <c r="C49" s="14">
        <f>C42</f>
        <v>252464000</v>
      </c>
      <c r="D49" s="14">
        <f>D42</f>
        <v>207525372</v>
      </c>
    </row>
    <row r="50" spans="2:4" ht="15.75" thickBot="1">
      <c r="B50" s="10" t="s">
        <v>134</v>
      </c>
      <c r="C50" s="14">
        <f>SUM(C51)</f>
        <v>3468016149.1199999</v>
      </c>
      <c r="D50" s="14">
        <v>2321447947.7800007</v>
      </c>
    </row>
    <row r="51" spans="2:4" ht="15.75" thickBot="1">
      <c r="B51" s="10" t="s">
        <v>135</v>
      </c>
      <c r="C51" s="14">
        <v>3468016149.1199999</v>
      </c>
      <c r="D51" s="14">
        <v>2321447947.7800007</v>
      </c>
    </row>
    <row r="52" spans="2:4" ht="15.75" thickBot="1">
      <c r="B52" s="10" t="s">
        <v>136</v>
      </c>
      <c r="C52" s="16"/>
      <c r="D52" s="16"/>
    </row>
    <row r="53" spans="2:4" ht="15.75" thickBot="1">
      <c r="B53" s="11" t="s">
        <v>137</v>
      </c>
      <c r="C53" s="14">
        <f>C42+C51</f>
        <v>3720480149.1199999</v>
      </c>
      <c r="D53" s="14">
        <f>D42+D51</f>
        <v>2528973319.7800007</v>
      </c>
    </row>
    <row r="55" spans="2:4">
      <c r="C55" s="89" t="s">
        <v>171</v>
      </c>
      <c r="D55" s="89"/>
    </row>
    <row r="56" spans="2:4">
      <c r="C56" s="89" t="s">
        <v>172</v>
      </c>
      <c r="D56" s="89"/>
    </row>
    <row r="60" spans="2:4">
      <c r="C60" s="89" t="s">
        <v>176</v>
      </c>
      <c r="D60" s="89"/>
    </row>
  </sheetData>
  <mergeCells count="7">
    <mergeCell ref="C60:D60"/>
    <mergeCell ref="B1:D1"/>
    <mergeCell ref="B2:D2"/>
    <mergeCell ref="B3:D3"/>
    <mergeCell ref="B4:D4"/>
    <mergeCell ref="C55:D55"/>
    <mergeCell ref="C56:D56"/>
  </mergeCells>
  <pageMargins left="0.70866141732283472" right="0.31496062992125984" top="0.74803149606299213" bottom="0.74803149606299213" header="0.31496062992125984" footer="0.31496062992125984"/>
  <pageSetup paperSize="9" scale="75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I23"/>
  <sheetViews>
    <sheetView workbookViewId="0">
      <selection activeCell="B21" sqref="B21"/>
    </sheetView>
  </sheetViews>
  <sheetFormatPr defaultRowHeight="15"/>
  <cols>
    <col min="2" max="2" width="59.7109375" customWidth="1"/>
    <col min="3" max="3" width="18.42578125" customWidth="1"/>
    <col min="4" max="4" width="16.42578125" customWidth="1"/>
  </cols>
  <sheetData>
    <row r="3" spans="1:9">
      <c r="B3" s="3"/>
      <c r="C3" s="2" t="s">
        <v>139</v>
      </c>
      <c r="D3" s="2"/>
      <c r="E3" s="2"/>
      <c r="F3" s="1"/>
      <c r="G3" s="1"/>
      <c r="H3" s="1"/>
      <c r="I3" s="1"/>
    </row>
    <row r="4" spans="1:9">
      <c r="B4" s="3"/>
      <c r="C4" s="2" t="s">
        <v>140</v>
      </c>
      <c r="D4" s="2"/>
      <c r="E4" s="2"/>
      <c r="F4" s="1"/>
      <c r="G4" s="1"/>
      <c r="H4" s="1"/>
      <c r="I4" s="1"/>
    </row>
    <row r="5" spans="1:9">
      <c r="B5" s="3"/>
      <c r="C5" s="2" t="s">
        <v>141</v>
      </c>
      <c r="D5" s="2"/>
      <c r="E5" s="2"/>
      <c r="F5" s="1"/>
      <c r="G5" s="1"/>
      <c r="H5" s="1"/>
      <c r="I5" s="1"/>
    </row>
    <row r="6" spans="1:9">
      <c r="B6" s="3"/>
      <c r="C6" s="2" t="s">
        <v>142</v>
      </c>
      <c r="D6" s="2"/>
      <c r="E6" s="2"/>
      <c r="F6" s="1"/>
      <c r="G6" s="1"/>
      <c r="H6" s="1"/>
      <c r="I6" s="1"/>
    </row>
    <row r="7" spans="1:9">
      <c r="B7" s="3"/>
      <c r="C7" s="3"/>
      <c r="D7" s="3"/>
      <c r="E7" s="3"/>
    </row>
    <row r="8" spans="1:9" ht="15.75" thickBot="1"/>
    <row r="9" spans="1:9" ht="16.5" thickTop="1" thickBot="1">
      <c r="A9" s="12" t="s">
        <v>143</v>
      </c>
      <c r="B9" s="12" t="s">
        <v>3</v>
      </c>
      <c r="C9" s="12" t="s">
        <v>144</v>
      </c>
      <c r="D9" s="12" t="s">
        <v>145</v>
      </c>
    </row>
    <row r="10" spans="1:9" ht="16.5" thickTop="1" thickBot="1">
      <c r="A10" s="13">
        <v>1</v>
      </c>
      <c r="B10" s="13" t="s">
        <v>146</v>
      </c>
      <c r="C10" s="13"/>
      <c r="D10" s="13"/>
    </row>
    <row r="11" spans="1:9" ht="15.75" thickBot="1">
      <c r="A11" s="7"/>
      <c r="B11" s="7" t="s">
        <v>147</v>
      </c>
      <c r="C11" s="7"/>
      <c r="D11" s="7"/>
    </row>
    <row r="12" spans="1:9" ht="15.75" thickBot="1">
      <c r="A12" s="7">
        <v>2</v>
      </c>
      <c r="B12" s="7" t="s">
        <v>148</v>
      </c>
      <c r="C12" s="7"/>
      <c r="D12" s="7"/>
    </row>
    <row r="13" spans="1:9" ht="15.75" thickBot="1">
      <c r="A13" s="7">
        <v>3</v>
      </c>
      <c r="B13" s="7" t="s">
        <v>149</v>
      </c>
      <c r="C13" s="7"/>
      <c r="D13" s="7"/>
    </row>
    <row r="14" spans="1:9" ht="15.75" thickBot="1">
      <c r="A14" s="7"/>
      <c r="B14" s="7" t="s">
        <v>150</v>
      </c>
      <c r="C14" s="7"/>
      <c r="D14" s="7"/>
    </row>
    <row r="15" spans="1:9" ht="15.75" thickBot="1">
      <c r="A15" s="7"/>
      <c r="B15" s="7" t="s">
        <v>151</v>
      </c>
      <c r="C15" s="7"/>
      <c r="D15" s="7"/>
    </row>
    <row r="16" spans="1:9" ht="15.75" thickBot="1">
      <c r="A16" s="7"/>
      <c r="B16" s="7" t="s">
        <v>152</v>
      </c>
      <c r="C16" s="7"/>
      <c r="D16" s="7"/>
    </row>
    <row r="17" spans="1:4" ht="15.75" thickBot="1">
      <c r="A17" s="7">
        <v>4</v>
      </c>
      <c r="B17" s="6" t="s">
        <v>153</v>
      </c>
      <c r="C17" s="7"/>
      <c r="D17" s="7"/>
    </row>
    <row r="19" spans="1:4">
      <c r="C19" t="s">
        <v>35</v>
      </c>
    </row>
    <row r="23" spans="1:4">
      <c r="C23" t="s">
        <v>154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LAP.2b</vt:lpstr>
      <vt:lpstr>lap.1b</vt:lpstr>
      <vt:lpstr>LAP.1C</vt:lpstr>
      <vt:lpstr>LAP.1D</vt:lpstr>
      <vt:lpstr>lap.1e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VAIO</dc:creator>
  <cp:lastModifiedBy>Windows User</cp:lastModifiedBy>
  <cp:lastPrinted>2018-07-27T07:35:06Z</cp:lastPrinted>
  <dcterms:created xsi:type="dcterms:W3CDTF">2016-07-19T02:22:09Z</dcterms:created>
  <dcterms:modified xsi:type="dcterms:W3CDTF">2019-02-25T02:51:35Z</dcterms:modified>
</cp:coreProperties>
</file>