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55" activeTab="2"/>
  </bookViews>
  <sheets>
    <sheet name="semester 1" sheetId="1" r:id="rId1"/>
    <sheet name="Tahun 2016 (LRA 13)" sheetId="4" r:id="rId2"/>
    <sheet name="Tahun 2017LRA64)" sheetId="5" r:id="rId3"/>
    <sheet name="Sheet2" sheetId="2" r:id="rId4"/>
    <sheet name="Sheet3" sheetId="3" r:id="rId5"/>
  </sheets>
  <calcPr calcId="144525"/>
</workbook>
</file>

<file path=xl/sharedStrings.xml><?xml version="1.0" encoding="utf-8"?>
<sst xmlns="http://schemas.openxmlformats.org/spreadsheetml/2006/main" count="70">
  <si>
    <t>PEMERINTAH PROVINSI SUMATERA BARAT</t>
  </si>
  <si>
    <t>SATUAN POLISI PAMONG PRAJA</t>
  </si>
  <si>
    <t>LAPORAN REALISASI ANGGARAN PENDAPATAN DAN BELANJA DAERAH</t>
  </si>
  <si>
    <t>SEMESTER I ANGGARAN 2015</t>
  </si>
  <si>
    <t>KODE AKUN</t>
  </si>
  <si>
    <t>URAIAN</t>
  </si>
  <si>
    <t>ANGGARAN 2015</t>
  </si>
  <si>
    <t>REALISASI 2015</t>
  </si>
  <si>
    <t>%</t>
  </si>
  <si>
    <t>SISA ANGGARAN</t>
  </si>
  <si>
    <t>PENDAPATAN</t>
  </si>
  <si>
    <t>-</t>
  </si>
  <si>
    <t>4.1</t>
  </si>
  <si>
    <t>PENDAPATAN ASLI DAERAH</t>
  </si>
  <si>
    <t>4.1.1</t>
  </si>
  <si>
    <t>Pajak Daerah</t>
  </si>
  <si>
    <t>4.1.2</t>
  </si>
  <si>
    <t>Retribusi Daerah</t>
  </si>
  <si>
    <t>4.1.3</t>
  </si>
  <si>
    <t>Hasil Pengelolaan Kekayaan Daerah Yang Dipisahkan</t>
  </si>
  <si>
    <t>4.1.4</t>
  </si>
  <si>
    <t>Lain - lain PAD yang Sah</t>
  </si>
  <si>
    <t>BELANJA</t>
  </si>
  <si>
    <t>42,52 %</t>
  </si>
  <si>
    <t>5.1</t>
  </si>
  <si>
    <t>BELANJA TIDAK LANGSUNG</t>
  </si>
  <si>
    <t>5.1.1</t>
  </si>
  <si>
    <t>Belanja Pegawai</t>
  </si>
  <si>
    <t>40,39 %</t>
  </si>
  <si>
    <t>5.2</t>
  </si>
  <si>
    <t>BELANJA LANGSUNG</t>
  </si>
  <si>
    <t>45,42 %</t>
  </si>
  <si>
    <t>5.2.1</t>
  </si>
  <si>
    <t>Belanja Barang dan Jasa</t>
  </si>
  <si>
    <t>44,12 %</t>
  </si>
  <si>
    <t>5.2.2</t>
  </si>
  <si>
    <t>Belanja Modal</t>
  </si>
  <si>
    <t>74,47 %</t>
  </si>
  <si>
    <t>Jumlah Belanja</t>
  </si>
  <si>
    <t>Surplus/ Defisit</t>
  </si>
  <si>
    <t>Plt. KEPALA SATUAN POLISI PAMONG PRAJA</t>
  </si>
  <si>
    <t>PROVINSI SUMATERA BARAT</t>
  </si>
  <si>
    <t>Ir. AFRIN JAMAL</t>
  </si>
  <si>
    <t>NIP. 19600918 198603 1 006</t>
  </si>
  <si>
    <t>LAPORAN REALISASI ANGGARAN PENDAPATAN DAN BELANJA DAERAH (VERSI PERMENDAGRI 13)</t>
  </si>
  <si>
    <t>TAHUN 2018</t>
  </si>
  <si>
    <t>ANGGARAN 2018</t>
  </si>
  <si>
    <t>REALISASI 2018</t>
  </si>
  <si>
    <t>PADANG,     JANUARI 2019</t>
  </si>
  <si>
    <t>KEPALA SATPOL PP DAN DAMKAR</t>
  </si>
  <si>
    <t>Zul Aliman, SE,MM</t>
  </si>
  <si>
    <t>Pembina Utama Muda</t>
  </si>
  <si>
    <t>NIP. 19590308 198110 1 001</t>
  </si>
  <si>
    <t>LAPORAN REALISASI ANGGARAN PENDAPATAN DAN BELANJA DAERAH (SAP)</t>
  </si>
  <si>
    <t>TAHUN 2018 DAN 2017</t>
  </si>
  <si>
    <t>TAHUN 2017 AUDITED</t>
  </si>
  <si>
    <t>Jumlah Pendapatan Asli Daerah</t>
  </si>
  <si>
    <t>BELANJA OPERASI</t>
  </si>
  <si>
    <t>5.1.2</t>
  </si>
  <si>
    <t>Jumlah Belanja Operasional</t>
  </si>
  <si>
    <t>BELANJA MODAL</t>
  </si>
  <si>
    <t>Belanja Tanah</t>
  </si>
  <si>
    <t>Belanja Peralatan dan Mesin</t>
  </si>
  <si>
    <t>5.2.3</t>
  </si>
  <si>
    <t>Belanja Gedung dan Bangunan</t>
  </si>
  <si>
    <t>5.2.4</t>
  </si>
  <si>
    <t>Belanja Jalan, Irigasi dan Jaringan</t>
  </si>
  <si>
    <t>5.2.5</t>
  </si>
  <si>
    <t>Belanja Aset Tetap Lainnya</t>
  </si>
  <si>
    <t>Jumlah Belanja Modal</t>
  </si>
</sst>
</file>

<file path=xl/styles.xml><?xml version="1.0" encoding="utf-8"?>
<styleSheet xmlns="http://schemas.openxmlformats.org/spreadsheetml/2006/main">
  <numFmts count="6">
    <numFmt numFmtId="44" formatCode="_(&quot;$&quot;* #,##0.00_);_(&quot;$&quot;* \(#,##0.00\);_(&quot;$&quot;* &quot;-&quot;??_);_(@_)"/>
    <numFmt numFmtId="176" formatCode="_(* #,##0_);_(* \(#,##0\);_(* &quot;-&quot;??_);_(@_)"/>
    <numFmt numFmtId="42" formatCode="_(&quot;$&quot;* #,##0_);_(&quot;$&quot;* \(#,##0\);_(&quot;$&quot;* &quot;-&quot;_);_(@_)"/>
    <numFmt numFmtId="177" formatCode="_(* #,##0.00_);_(* \(#,##0.00\);_(* &quot;-&quot;_);_(@_)"/>
    <numFmt numFmtId="43" formatCode="_(* #,##0.00_);_(* \(#,##0.00\);_(* &quot;-&quot;??_);_(@_)"/>
    <numFmt numFmtId="41" formatCode="_(* #,##0_);_(* \(#,##0\);_(* &quot;-&quot;_);_(@_)"/>
  </numFmts>
  <fonts count="30">
    <font>
      <sz val="11"/>
      <color theme="1"/>
      <name val="Calibri"/>
      <charset val="1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mbria"/>
      <charset val="134"/>
      <scheme val="major"/>
    </font>
    <font>
      <sz val="11"/>
      <name val="Cambria"/>
      <charset val="134"/>
      <scheme val="major"/>
    </font>
    <font>
      <b/>
      <sz val="11"/>
      <name val="Cambria"/>
      <charset val="134"/>
      <scheme val="major"/>
    </font>
    <font>
      <b/>
      <sz val="12"/>
      <color theme="1"/>
      <name val="Cambria"/>
      <charset val="134"/>
      <scheme val="major"/>
    </font>
    <font>
      <b/>
      <sz val="11"/>
      <color theme="1"/>
      <name val="Cambria"/>
      <charset val="134"/>
      <scheme val="major"/>
    </font>
    <font>
      <b/>
      <sz val="11"/>
      <color theme="1"/>
      <name val="Cambria"/>
      <charset val="134"/>
    </font>
    <font>
      <sz val="11"/>
      <color theme="1"/>
      <name val="Cambria"/>
      <charset val="134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3" fillId="6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13" borderId="15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7" fillId="4" borderId="15" applyNumberFormat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0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 applyAlignment="1">
      <alignment horizontal="left"/>
    </xf>
    <xf numFmtId="0" fontId="2" fillId="0" borderId="0" xfId="0" applyFont="1" applyBorder="1"/>
    <xf numFmtId="0" fontId="2" fillId="0" borderId="5" xfId="0" applyFont="1" applyBorder="1" applyAlignment="1">
      <alignment horizontal="right"/>
    </xf>
    <xf numFmtId="0" fontId="0" fillId="0" borderId="5" xfId="0" applyBorder="1" applyAlignment="1">
      <alignment horizontal="left"/>
    </xf>
    <xf numFmtId="0" fontId="0" fillId="0" borderId="0" xfId="0" applyBorder="1"/>
    <xf numFmtId="0" fontId="3" fillId="0" borderId="5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5" xfId="0" applyBorder="1"/>
    <xf numFmtId="177" fontId="2" fillId="0" borderId="5" xfId="0" applyNumberFormat="1" applyFont="1" applyBorder="1"/>
    <xf numFmtId="177" fontId="2" fillId="0" borderId="0" xfId="0" applyNumberFormat="1" applyFont="1" applyBorder="1"/>
    <xf numFmtId="177" fontId="2" fillId="0" borderId="5" xfId="3" applyNumberFormat="1" applyFont="1" applyBorder="1" applyAlignment="1">
      <alignment horizontal="center"/>
    </xf>
    <xf numFmtId="177" fontId="2" fillId="0" borderId="6" xfId="0" applyNumberFormat="1" applyFont="1" applyBorder="1"/>
    <xf numFmtId="2" fontId="0" fillId="0" borderId="0" xfId="0" applyNumberFormat="1"/>
    <xf numFmtId="177" fontId="4" fillId="0" borderId="5" xfId="3" applyNumberFormat="1" applyFont="1" applyBorder="1"/>
    <xf numFmtId="177" fontId="4" fillId="0" borderId="5" xfId="0" applyNumberFormat="1" applyFont="1" applyBorder="1"/>
    <xf numFmtId="177" fontId="3" fillId="0" borderId="5" xfId="3" applyNumberFormat="1" applyFont="1" applyBorder="1" applyAlignment="1">
      <alignment horizontal="center"/>
    </xf>
    <xf numFmtId="177" fontId="0" fillId="0" borderId="6" xfId="3" applyNumberFormat="1" applyFont="1" applyBorder="1"/>
    <xf numFmtId="0" fontId="2" fillId="0" borderId="0" xfId="0" applyFont="1" applyFill="1" applyBorder="1" applyAlignment="1">
      <alignment horizontal="center"/>
    </xf>
    <xf numFmtId="177" fontId="2" fillId="0" borderId="5" xfId="3" applyNumberFormat="1" applyFont="1" applyBorder="1"/>
    <xf numFmtId="177" fontId="2" fillId="0" borderId="0" xfId="3" applyNumberFormat="1" applyFont="1" applyBorder="1"/>
    <xf numFmtId="177" fontId="2" fillId="0" borderId="6" xfId="3" applyNumberFormat="1" applyFont="1" applyBorder="1"/>
    <xf numFmtId="177" fontId="0" fillId="0" borderId="5" xfId="3" applyNumberFormat="1" applyFont="1" applyBorder="1"/>
    <xf numFmtId="177" fontId="0" fillId="0" borderId="0" xfId="3" applyNumberFormat="1" applyFont="1" applyBorder="1"/>
    <xf numFmtId="0" fontId="0" fillId="0" borderId="0" xfId="0" applyFill="1" applyBorder="1"/>
    <xf numFmtId="43" fontId="0" fillId="0" borderId="0" xfId="0" applyNumberFormat="1"/>
    <xf numFmtId="0" fontId="0" fillId="0" borderId="7" xfId="0" applyBorder="1" applyAlignment="1">
      <alignment horizontal="left"/>
    </xf>
    <xf numFmtId="0" fontId="2" fillId="0" borderId="8" xfId="0" applyFont="1" applyBorder="1" applyAlignment="1">
      <alignment horizontal="center"/>
    </xf>
    <xf numFmtId="177" fontId="2" fillId="0" borderId="7" xfId="3" applyNumberFormat="1" applyFont="1" applyBorder="1"/>
    <xf numFmtId="177" fontId="2" fillId="0" borderId="7" xfId="0" applyNumberFormat="1" applyFont="1" applyBorder="1"/>
    <xf numFmtId="41" fontId="2" fillId="0" borderId="7" xfId="3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176" fontId="5" fillId="0" borderId="0" xfId="2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41" fontId="0" fillId="0" borderId="0" xfId="0" applyNumberFormat="1"/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1" xfId="0" applyFont="1" applyBorder="1" applyAlignment="1">
      <alignment horizontal="center"/>
    </xf>
    <xf numFmtId="0" fontId="8" fillId="0" borderId="2" xfId="0" applyFont="1" applyBorder="1"/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 applyAlignment="1">
      <alignment horizontal="left"/>
    </xf>
    <xf numFmtId="0" fontId="8" fillId="0" borderId="0" xfId="0" applyFont="1" applyBorder="1"/>
    <xf numFmtId="0" fontId="8" fillId="0" borderId="5" xfId="0" applyFont="1" applyBorder="1" applyAlignment="1">
      <alignment horizontal="right"/>
    </xf>
    <xf numFmtId="0" fontId="4" fillId="0" borderId="5" xfId="0" applyFont="1" applyBorder="1" applyAlignment="1">
      <alignment horizontal="left"/>
    </xf>
    <xf numFmtId="0" fontId="4" fillId="0" borderId="0" xfId="0" applyFont="1" applyBorder="1"/>
    <xf numFmtId="0" fontId="4" fillId="0" borderId="5" xfId="0" applyFont="1" applyBorder="1" applyAlignment="1">
      <alignment horizontal="right"/>
    </xf>
    <xf numFmtId="0" fontId="4" fillId="0" borderId="5" xfId="0" applyFont="1" applyBorder="1"/>
    <xf numFmtId="0" fontId="4" fillId="0" borderId="6" xfId="0" applyFont="1" applyBorder="1"/>
    <xf numFmtId="177" fontId="8" fillId="0" borderId="5" xfId="0" applyNumberFormat="1" applyFont="1" applyBorder="1"/>
    <xf numFmtId="177" fontId="8" fillId="0" borderId="0" xfId="0" applyNumberFormat="1" applyFont="1" applyBorder="1"/>
    <xf numFmtId="2" fontId="8" fillId="0" borderId="5" xfId="0" applyNumberFormat="1" applyFont="1" applyBorder="1" applyAlignment="1">
      <alignment horizontal="center" vertical="center"/>
    </xf>
    <xf numFmtId="177" fontId="8" fillId="0" borderId="5" xfId="0" applyNumberFormat="1" applyFont="1" applyBorder="1" applyAlignment="1">
      <alignment horizontal="right"/>
    </xf>
    <xf numFmtId="2" fontId="4" fillId="0" borderId="5" xfId="3" applyNumberFormat="1" applyFont="1" applyBorder="1" applyAlignment="1">
      <alignment horizontal="center" vertical="center"/>
    </xf>
    <xf numFmtId="177" fontId="4" fillId="0" borderId="6" xfId="3" applyNumberFormat="1" applyFont="1" applyBorder="1"/>
    <xf numFmtId="177" fontId="4" fillId="0" borderId="0" xfId="3" applyNumberFormat="1" applyFont="1" applyBorder="1"/>
    <xf numFmtId="2" fontId="4" fillId="0" borderId="5" xfId="3" applyNumberFormat="1" applyFont="1" applyBorder="1" applyAlignment="1">
      <alignment horizontal="center"/>
    </xf>
    <xf numFmtId="177" fontId="8" fillId="0" borderId="5" xfId="3" applyNumberFormat="1" applyFont="1" applyBorder="1"/>
    <xf numFmtId="2" fontId="8" fillId="0" borderId="5" xfId="3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77" fontId="8" fillId="0" borderId="0" xfId="3" applyNumberFormat="1" applyFont="1" applyBorder="1"/>
    <xf numFmtId="177" fontId="8" fillId="0" borderId="6" xfId="3" applyNumberFormat="1" applyFont="1" applyBorder="1"/>
    <xf numFmtId="0" fontId="4" fillId="0" borderId="7" xfId="0" applyFont="1" applyBorder="1" applyAlignment="1">
      <alignment horizontal="left"/>
    </xf>
    <xf numFmtId="0" fontId="8" fillId="0" borderId="8" xfId="0" applyFont="1" applyBorder="1" applyAlignment="1">
      <alignment horizontal="center"/>
    </xf>
    <xf numFmtId="177" fontId="8" fillId="0" borderId="7" xfId="3" applyNumberFormat="1" applyFont="1" applyBorder="1"/>
    <xf numFmtId="177" fontId="8" fillId="0" borderId="7" xfId="0" applyNumberFormat="1" applyFont="1" applyBorder="1"/>
    <xf numFmtId="2" fontId="8" fillId="0" borderId="7" xfId="3" applyNumberFormat="1" applyFont="1" applyBorder="1" applyAlignment="1">
      <alignment horizontal="center"/>
    </xf>
    <xf numFmtId="177" fontId="8" fillId="0" borderId="9" xfId="3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0" fillId="0" borderId="6" xfId="0" applyBorder="1"/>
    <xf numFmtId="41" fontId="2" fillId="0" borderId="5" xfId="0" applyNumberFormat="1" applyFont="1" applyBorder="1"/>
    <xf numFmtId="41" fontId="2" fillId="0" borderId="0" xfId="0" applyNumberFormat="1" applyFont="1" applyBorder="1"/>
    <xf numFmtId="2" fontId="2" fillId="0" borderId="5" xfId="0" applyNumberFormat="1" applyFont="1" applyBorder="1" applyAlignment="1">
      <alignment horizontal="center"/>
    </xf>
    <xf numFmtId="41" fontId="2" fillId="0" borderId="5" xfId="0" applyNumberFormat="1" applyFont="1" applyBorder="1" applyAlignment="1">
      <alignment horizontal="right"/>
    </xf>
    <xf numFmtId="177" fontId="2" fillId="0" borderId="5" xfId="0" applyNumberFormat="1" applyFont="1" applyBorder="1" applyAlignment="1">
      <alignment horizontal="center"/>
    </xf>
    <xf numFmtId="41" fontId="0" fillId="0" borderId="5" xfId="3" applyFont="1" applyBorder="1"/>
    <xf numFmtId="41" fontId="0" fillId="0" borderId="0" xfId="3" applyFont="1" applyBorder="1"/>
    <xf numFmtId="177" fontId="0" fillId="0" borderId="5" xfId="3" applyNumberFormat="1" applyFont="1" applyBorder="1" applyAlignment="1">
      <alignment horizontal="center"/>
    </xf>
    <xf numFmtId="41" fontId="0" fillId="0" borderId="6" xfId="3" applyFont="1" applyBorder="1"/>
    <xf numFmtId="41" fontId="0" fillId="0" borderId="5" xfId="3" applyFont="1" applyBorder="1" applyAlignment="1">
      <alignment horizontal="center"/>
    </xf>
    <xf numFmtId="41" fontId="2" fillId="0" borderId="5" xfId="3" applyFont="1" applyBorder="1"/>
    <xf numFmtId="41" fontId="2" fillId="0" borderId="5" xfId="3" applyFont="1" applyBorder="1" applyAlignment="1">
      <alignment horizontal="center"/>
    </xf>
    <xf numFmtId="41" fontId="2" fillId="0" borderId="0" xfId="3" applyFont="1" applyBorder="1"/>
    <xf numFmtId="41" fontId="2" fillId="0" borderId="6" xfId="3" applyFont="1" applyBorder="1"/>
    <xf numFmtId="0" fontId="0" fillId="0" borderId="8" xfId="0" applyBorder="1"/>
    <xf numFmtId="41" fontId="0" fillId="0" borderId="7" xfId="3" applyFont="1" applyBorder="1"/>
    <xf numFmtId="41" fontId="2" fillId="0" borderId="7" xfId="0" applyNumberFormat="1" applyFont="1" applyBorder="1"/>
    <xf numFmtId="41" fontId="2" fillId="0" borderId="9" xfId="3" applyFont="1" applyBorder="1"/>
    <xf numFmtId="0" fontId="2" fillId="0" borderId="5" xfId="0" applyFont="1" applyBorder="1" applyAlignment="1" quotePrefix="1">
      <alignment horizontal="right"/>
    </xf>
    <xf numFmtId="0" fontId="3" fillId="0" borderId="5" xfId="0" applyFont="1" applyBorder="1" applyAlignment="1" quotePrefix="1">
      <alignment horizontal="right"/>
    </xf>
    <xf numFmtId="2" fontId="2" fillId="0" borderId="5" xfId="0" applyNumberFormat="1" applyFont="1" applyBorder="1" applyAlignment="1" quotePrefix="1">
      <alignment horizontal="center"/>
    </xf>
    <xf numFmtId="177" fontId="0" fillId="0" borderId="5" xfId="3" applyNumberFormat="1" applyFont="1" applyBorder="1" applyAlignment="1" quotePrefix="1">
      <alignment horizontal="center"/>
    </xf>
    <xf numFmtId="41" fontId="2" fillId="0" borderId="5" xfId="3" applyFont="1" applyBorder="1" applyAlignment="1" quotePrefix="1">
      <alignment horizontal="center"/>
    </xf>
    <xf numFmtId="0" fontId="8" fillId="0" borderId="5" xfId="0" applyFont="1" applyBorder="1" applyAlignment="1" quotePrefix="1">
      <alignment horizontal="right"/>
    </xf>
    <xf numFmtId="0" fontId="4" fillId="0" borderId="5" xfId="0" applyFont="1" applyBorder="1" applyAlignment="1" quotePrefix="1">
      <alignment horizontal="right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I32"/>
  <sheetViews>
    <sheetView topLeftCell="A13" workbookViewId="0">
      <selection activeCell="F15" sqref="F15"/>
    </sheetView>
  </sheetViews>
  <sheetFormatPr defaultColWidth="9" defaultRowHeight="15"/>
  <cols>
    <col min="1" max="1" width="15.5714285714286" customWidth="1"/>
    <col min="2" max="2" width="49.8571428571429" customWidth="1"/>
    <col min="3" max="3" width="23.4285714285714" customWidth="1"/>
    <col min="4" max="4" width="21.5714285714286" customWidth="1"/>
    <col min="5" max="5" width="11" customWidth="1"/>
    <col min="6" max="6" width="22" customWidth="1"/>
    <col min="8" max="8" width="19" customWidth="1"/>
    <col min="9" max="9" width="15.4285714285714" customWidth="1"/>
  </cols>
  <sheetData>
    <row r="1" ht="18.75" spans="1:7">
      <c r="A1" s="1" t="s">
        <v>0</v>
      </c>
      <c r="B1" s="1"/>
      <c r="C1" s="1"/>
      <c r="D1" s="1"/>
      <c r="E1" s="1"/>
      <c r="F1" s="1"/>
      <c r="G1" s="2"/>
    </row>
    <row r="2" ht="18.75" spans="1:7">
      <c r="A2" s="1" t="s">
        <v>1</v>
      </c>
      <c r="B2" s="1"/>
      <c r="C2" s="1"/>
      <c r="D2" s="1"/>
      <c r="E2" s="1"/>
      <c r="F2" s="1"/>
      <c r="G2" s="2"/>
    </row>
    <row r="3" ht="18.75" spans="1:7">
      <c r="A3" s="1" t="s">
        <v>2</v>
      </c>
      <c r="B3" s="1"/>
      <c r="C3" s="1"/>
      <c r="D3" s="1"/>
      <c r="E3" s="1"/>
      <c r="F3" s="1"/>
      <c r="G3" s="2"/>
    </row>
    <row r="4" ht="18.75" spans="1:7">
      <c r="A4" s="1" t="s">
        <v>3</v>
      </c>
      <c r="B4" s="1"/>
      <c r="C4" s="1"/>
      <c r="D4" s="1"/>
      <c r="E4" s="1"/>
      <c r="F4" s="1"/>
      <c r="G4" s="2"/>
    </row>
    <row r="5" spans="1:7">
      <c r="A5" s="2"/>
      <c r="B5" s="2"/>
      <c r="C5" s="2"/>
      <c r="D5" s="2"/>
      <c r="E5" s="2"/>
      <c r="F5" s="2"/>
      <c r="G5" s="2"/>
    </row>
    <row r="6" spans="1:7">
      <c r="A6" s="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2"/>
    </row>
    <row r="7" spans="1:7">
      <c r="A7" s="4"/>
      <c r="B7" s="5"/>
      <c r="C7" s="4"/>
      <c r="D7" s="5"/>
      <c r="E7" s="4"/>
      <c r="F7" s="6"/>
      <c r="G7" s="2"/>
    </row>
    <row r="8" spans="1:7">
      <c r="A8" s="7">
        <v>4</v>
      </c>
      <c r="B8" s="8" t="s">
        <v>10</v>
      </c>
      <c r="C8" s="101" t="s">
        <v>11</v>
      </c>
      <c r="D8" s="101" t="s">
        <v>11</v>
      </c>
      <c r="E8" s="101" t="s">
        <v>11</v>
      </c>
      <c r="F8" s="101" t="s">
        <v>11</v>
      </c>
      <c r="G8" s="2"/>
    </row>
    <row r="9" spans="1:7">
      <c r="A9" s="7" t="s">
        <v>12</v>
      </c>
      <c r="B9" s="8" t="s">
        <v>13</v>
      </c>
      <c r="C9" s="101" t="s">
        <v>11</v>
      </c>
      <c r="D9" s="101" t="s">
        <v>11</v>
      </c>
      <c r="E9" s="101" t="s">
        <v>11</v>
      </c>
      <c r="F9" s="101" t="s">
        <v>11</v>
      </c>
      <c r="G9" s="2"/>
    </row>
    <row r="10" spans="1:6">
      <c r="A10" s="10" t="s">
        <v>14</v>
      </c>
      <c r="B10" s="11" t="s">
        <v>15</v>
      </c>
      <c r="C10" s="102" t="s">
        <v>11</v>
      </c>
      <c r="D10" s="102" t="s">
        <v>11</v>
      </c>
      <c r="E10" s="102" t="s">
        <v>11</v>
      </c>
      <c r="F10" s="102" t="s">
        <v>11</v>
      </c>
    </row>
    <row r="11" spans="1:6">
      <c r="A11" s="10" t="s">
        <v>16</v>
      </c>
      <c r="B11" s="11" t="s">
        <v>17</v>
      </c>
      <c r="C11" s="102" t="s">
        <v>11</v>
      </c>
      <c r="D11" s="102" t="s">
        <v>11</v>
      </c>
      <c r="E11" s="102" t="s">
        <v>11</v>
      </c>
      <c r="F11" s="102" t="s">
        <v>11</v>
      </c>
    </row>
    <row r="12" spans="1:6">
      <c r="A12" s="10" t="s">
        <v>18</v>
      </c>
      <c r="B12" s="11" t="s">
        <v>19</v>
      </c>
      <c r="C12" s="102" t="s">
        <v>11</v>
      </c>
      <c r="D12" s="102" t="s">
        <v>11</v>
      </c>
      <c r="E12" s="102" t="s">
        <v>11</v>
      </c>
      <c r="F12" s="102" t="s">
        <v>11</v>
      </c>
    </row>
    <row r="13" spans="1:6">
      <c r="A13" s="10" t="s">
        <v>20</v>
      </c>
      <c r="B13" s="11" t="s">
        <v>21</v>
      </c>
      <c r="C13" s="101" t="s">
        <v>11</v>
      </c>
      <c r="D13" s="101" t="s">
        <v>11</v>
      </c>
      <c r="E13" s="101" t="s">
        <v>11</v>
      </c>
      <c r="F13" s="101" t="s">
        <v>11</v>
      </c>
    </row>
    <row r="14" spans="1:6">
      <c r="A14" s="10"/>
      <c r="B14" s="11"/>
      <c r="C14" s="14"/>
      <c r="D14" s="11"/>
      <c r="E14" s="14"/>
      <c r="F14" s="82"/>
    </row>
    <row r="15" spans="1:9">
      <c r="A15" s="7">
        <v>5</v>
      </c>
      <c r="B15" s="8" t="s">
        <v>22</v>
      </c>
      <c r="C15" s="83">
        <f>C16+C19</f>
        <v>14448819938</v>
      </c>
      <c r="D15" s="84">
        <f>D16+D19</f>
        <v>6143295281</v>
      </c>
      <c r="E15" s="103" t="s">
        <v>23</v>
      </c>
      <c r="F15" s="86">
        <f>C15-D15</f>
        <v>8305524657</v>
      </c>
      <c r="H15" s="19">
        <f>D15/C15*100</f>
        <v>42.5176264038235</v>
      </c>
      <c r="I15" s="44">
        <f>F16+F19</f>
        <v>8305524657</v>
      </c>
    </row>
    <row r="16" spans="1:8">
      <c r="A16" s="7" t="s">
        <v>24</v>
      </c>
      <c r="B16" s="8" t="s">
        <v>25</v>
      </c>
      <c r="C16" s="83">
        <f>C17</f>
        <v>8330263438</v>
      </c>
      <c r="D16" s="83">
        <f>D17</f>
        <v>3364320314</v>
      </c>
      <c r="E16" s="87" t="str">
        <f t="shared" ref="E16:F16" si="0">E17</f>
        <v>40,39 %</v>
      </c>
      <c r="F16" s="83">
        <f t="shared" si="0"/>
        <v>4965943124</v>
      </c>
      <c r="H16" s="19"/>
    </row>
    <row r="17" spans="1:8">
      <c r="A17" s="10" t="s">
        <v>26</v>
      </c>
      <c r="B17" s="11" t="s">
        <v>27</v>
      </c>
      <c r="C17" s="88">
        <v>8330263438</v>
      </c>
      <c r="D17" s="89">
        <v>3364320314</v>
      </c>
      <c r="E17" s="104" t="s">
        <v>28</v>
      </c>
      <c r="F17" s="91">
        <f>C17-D17</f>
        <v>4965943124</v>
      </c>
      <c r="H17" s="19">
        <f>D17/C17*100</f>
        <v>40.3867217290277</v>
      </c>
    </row>
    <row r="18" spans="1:8">
      <c r="A18" s="10"/>
      <c r="B18" s="11"/>
      <c r="C18" s="88"/>
      <c r="D18" s="89"/>
      <c r="E18" s="92"/>
      <c r="F18" s="91"/>
      <c r="H18" s="19"/>
    </row>
    <row r="19" spans="1:8">
      <c r="A19" s="7" t="s">
        <v>29</v>
      </c>
      <c r="B19" s="8" t="s">
        <v>30</v>
      </c>
      <c r="C19" s="93">
        <f>SUM(C20:C21)</f>
        <v>6118556500</v>
      </c>
      <c r="D19" s="93">
        <f>SUM(D20:D21)</f>
        <v>2778974967</v>
      </c>
      <c r="E19" s="105" t="s">
        <v>31</v>
      </c>
      <c r="F19" s="93">
        <f>SUM(F20:F21)</f>
        <v>3339581533</v>
      </c>
      <c r="H19" s="19">
        <f>D19/C19*100</f>
        <v>45.4188004474585</v>
      </c>
    </row>
    <row r="20" spans="1:8">
      <c r="A20" s="10" t="s">
        <v>32</v>
      </c>
      <c r="B20" s="11" t="s">
        <v>33</v>
      </c>
      <c r="C20" s="88">
        <v>5857264500</v>
      </c>
      <c r="D20" s="89">
        <v>2584397967</v>
      </c>
      <c r="E20" s="104" t="s">
        <v>34</v>
      </c>
      <c r="F20" s="91">
        <f>C20-D20</f>
        <v>3272866533</v>
      </c>
      <c r="H20" s="19">
        <f>D20/C20*100</f>
        <v>44.1229513709002</v>
      </c>
    </row>
    <row r="21" spans="1:8">
      <c r="A21" s="10" t="s">
        <v>35</v>
      </c>
      <c r="B21" s="11" t="s">
        <v>36</v>
      </c>
      <c r="C21" s="88">
        <v>261292000</v>
      </c>
      <c r="D21" s="89">
        <v>194577000</v>
      </c>
      <c r="E21" s="104" t="s">
        <v>37</v>
      </c>
      <c r="F21" s="91">
        <f>C21-D21</f>
        <v>66715000</v>
      </c>
      <c r="H21" s="19">
        <f>D21/C21*100</f>
        <v>74.4672626793013</v>
      </c>
    </row>
    <row r="22" spans="1:6">
      <c r="A22" s="10"/>
      <c r="B22" s="11" t="s">
        <v>38</v>
      </c>
      <c r="C22" s="93">
        <v>14448819938</v>
      </c>
      <c r="D22" s="95">
        <v>6143295281</v>
      </c>
      <c r="E22" s="17" t="s">
        <v>23</v>
      </c>
      <c r="F22" s="96">
        <v>16611049314</v>
      </c>
    </row>
    <row r="23" spans="1:6">
      <c r="A23" s="32"/>
      <c r="B23" s="97" t="s">
        <v>39</v>
      </c>
      <c r="C23" s="98">
        <v>-14448819938</v>
      </c>
      <c r="D23" s="99">
        <v>-6143295281</v>
      </c>
      <c r="E23" s="36" t="str">
        <f>E15</f>
        <v>42,52 %</v>
      </c>
      <c r="F23" s="100">
        <v>-8305524657</v>
      </c>
    </row>
    <row r="26" spans="4:8">
      <c r="D26" s="38" t="s">
        <v>40</v>
      </c>
      <c r="E26" s="38"/>
      <c r="F26" s="38"/>
      <c r="G26" s="39"/>
      <c r="H26" s="39"/>
    </row>
    <row r="27" spans="4:8">
      <c r="D27" s="38" t="s">
        <v>41</v>
      </c>
      <c r="E27" s="38"/>
      <c r="F27" s="38"/>
      <c r="G27" s="39"/>
      <c r="H27" s="39"/>
    </row>
    <row r="28" spans="4:8">
      <c r="D28" s="39"/>
      <c r="E28" s="39"/>
      <c r="F28" s="40"/>
      <c r="G28" s="40"/>
      <c r="H28" s="40"/>
    </row>
    <row r="29" spans="4:8">
      <c r="D29" s="41"/>
      <c r="E29" s="41"/>
      <c r="F29" s="40"/>
      <c r="G29" s="40"/>
      <c r="H29" s="40"/>
    </row>
    <row r="30" spans="4:8">
      <c r="D30" s="41"/>
      <c r="E30" s="41"/>
      <c r="F30" s="40"/>
      <c r="G30" s="40"/>
      <c r="H30" s="40"/>
    </row>
    <row r="31" spans="4:8">
      <c r="D31" s="42" t="s">
        <v>42</v>
      </c>
      <c r="E31" s="42"/>
      <c r="F31" s="42"/>
      <c r="G31" s="43"/>
      <c r="H31" s="43"/>
    </row>
    <row r="32" spans="4:8">
      <c r="D32" s="38" t="s">
        <v>43</v>
      </c>
      <c r="E32" s="38"/>
      <c r="F32" s="38"/>
      <c r="G32" s="39"/>
      <c r="H32" s="39"/>
    </row>
  </sheetData>
  <mergeCells count="8">
    <mergeCell ref="A1:F1"/>
    <mergeCell ref="A2:F2"/>
    <mergeCell ref="A3:F3"/>
    <mergeCell ref="A4:F4"/>
    <mergeCell ref="D26:F26"/>
    <mergeCell ref="D27:F27"/>
    <mergeCell ref="D31:F31"/>
    <mergeCell ref="D32:F32"/>
  </mergeCells>
  <pageMargins left="0.707638888888889" right="0.707638888888889" top="0.747916666666667" bottom="0.747916666666667" header="0.313888888888889" footer="0.313888888888889"/>
  <pageSetup paperSize="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I39"/>
  <sheetViews>
    <sheetView zoomScale="115" zoomScaleNormal="115" workbookViewId="0">
      <selection activeCell="E13" sqref="E13"/>
    </sheetView>
  </sheetViews>
  <sheetFormatPr defaultColWidth="9" defaultRowHeight="15"/>
  <cols>
    <col min="1" max="1" width="12.5714285714286" customWidth="1"/>
    <col min="2" max="2" width="47.8571428571429" customWidth="1"/>
    <col min="3" max="3" width="23.4285714285714" customWidth="1"/>
    <col min="4" max="4" width="21.5714285714286" customWidth="1"/>
    <col min="5" max="5" width="11" customWidth="1"/>
    <col min="6" max="6" width="22" customWidth="1"/>
    <col min="8" max="8" width="19" customWidth="1"/>
    <col min="9" max="9" width="15.4285714285714" customWidth="1"/>
  </cols>
  <sheetData>
    <row r="1" ht="15.75" spans="1:7">
      <c r="A1" s="45" t="s">
        <v>0</v>
      </c>
      <c r="B1" s="45"/>
      <c r="C1" s="45"/>
      <c r="D1" s="45"/>
      <c r="E1" s="45"/>
      <c r="F1" s="45"/>
      <c r="G1" s="2"/>
    </row>
    <row r="2" ht="15.75" spans="1:7">
      <c r="A2" s="45" t="s">
        <v>1</v>
      </c>
      <c r="B2" s="45"/>
      <c r="C2" s="45"/>
      <c r="D2" s="45"/>
      <c r="E2" s="45"/>
      <c r="F2" s="45"/>
      <c r="G2" s="2"/>
    </row>
    <row r="3" ht="15.75" spans="1:7">
      <c r="A3" s="45" t="s">
        <v>44</v>
      </c>
      <c r="B3" s="45"/>
      <c r="C3" s="45"/>
      <c r="D3" s="45"/>
      <c r="E3" s="45"/>
      <c r="F3" s="45"/>
      <c r="G3" s="2"/>
    </row>
    <row r="4" ht="15.75" spans="1:7">
      <c r="A4" s="45" t="s">
        <v>45</v>
      </c>
      <c r="B4" s="45"/>
      <c r="C4" s="45"/>
      <c r="D4" s="45"/>
      <c r="E4" s="45"/>
      <c r="F4" s="45"/>
      <c r="G4" s="2"/>
    </row>
    <row r="5" spans="1:7">
      <c r="A5" s="46"/>
      <c r="B5" s="46"/>
      <c r="C5" s="46"/>
      <c r="D5" s="46"/>
      <c r="E5" s="46"/>
      <c r="F5" s="46"/>
      <c r="G5" s="2"/>
    </row>
    <row r="6" spans="1:7">
      <c r="A6" s="47" t="s">
        <v>4</v>
      </c>
      <c r="B6" s="47" t="s">
        <v>5</v>
      </c>
      <c r="C6" s="47" t="s">
        <v>46</v>
      </c>
      <c r="D6" s="47" t="s">
        <v>47</v>
      </c>
      <c r="E6" s="47" t="s">
        <v>8</v>
      </c>
      <c r="F6" s="47" t="s">
        <v>9</v>
      </c>
      <c r="G6" s="2"/>
    </row>
    <row r="7" spans="1:7">
      <c r="A7" s="48"/>
      <c r="B7" s="49"/>
      <c r="C7" s="48"/>
      <c r="D7" s="49"/>
      <c r="E7" s="48"/>
      <c r="F7" s="50"/>
      <c r="G7" s="2"/>
    </row>
    <row r="8" spans="1:7">
      <c r="A8" s="51">
        <v>4</v>
      </c>
      <c r="B8" s="52" t="s">
        <v>10</v>
      </c>
      <c r="C8" s="106" t="s">
        <v>11</v>
      </c>
      <c r="D8" s="106" t="s">
        <v>11</v>
      </c>
      <c r="E8" s="106" t="s">
        <v>11</v>
      </c>
      <c r="F8" s="106" t="s">
        <v>11</v>
      </c>
      <c r="G8" s="2"/>
    </row>
    <row r="9" spans="1:7">
      <c r="A9" s="51" t="s">
        <v>12</v>
      </c>
      <c r="B9" s="52" t="s">
        <v>13</v>
      </c>
      <c r="C9" s="106" t="s">
        <v>11</v>
      </c>
      <c r="D9" s="106" t="s">
        <v>11</v>
      </c>
      <c r="E9" s="106" t="s">
        <v>11</v>
      </c>
      <c r="F9" s="106" t="s">
        <v>11</v>
      </c>
      <c r="G9" s="2"/>
    </row>
    <row r="10" spans="1:6">
      <c r="A10" s="54" t="s">
        <v>14</v>
      </c>
      <c r="B10" s="55" t="s">
        <v>15</v>
      </c>
      <c r="C10" s="107" t="s">
        <v>11</v>
      </c>
      <c r="D10" s="107" t="s">
        <v>11</v>
      </c>
      <c r="E10" s="107" t="s">
        <v>11</v>
      </c>
      <c r="F10" s="107" t="s">
        <v>11</v>
      </c>
    </row>
    <row r="11" spans="1:6">
      <c r="A11" s="54" t="s">
        <v>16</v>
      </c>
      <c r="B11" s="55" t="s">
        <v>17</v>
      </c>
      <c r="C11" s="107" t="s">
        <v>11</v>
      </c>
      <c r="D11" s="107" t="s">
        <v>11</v>
      </c>
      <c r="E11" s="107" t="s">
        <v>11</v>
      </c>
      <c r="F11" s="107" t="s">
        <v>11</v>
      </c>
    </row>
    <row r="12" spans="1:6">
      <c r="A12" s="54" t="s">
        <v>18</v>
      </c>
      <c r="B12" s="55" t="s">
        <v>19</v>
      </c>
      <c r="C12" s="107" t="s">
        <v>11</v>
      </c>
      <c r="D12" s="107" t="s">
        <v>11</v>
      </c>
      <c r="E12" s="107" t="s">
        <v>11</v>
      </c>
      <c r="F12" s="107" t="s">
        <v>11</v>
      </c>
    </row>
    <row r="13" spans="1:6">
      <c r="A13" s="54" t="s">
        <v>20</v>
      </c>
      <c r="B13" s="55" t="s">
        <v>21</v>
      </c>
      <c r="C13" s="106" t="s">
        <v>11</v>
      </c>
      <c r="D13" s="106" t="s">
        <v>11</v>
      </c>
      <c r="E13" s="106" t="s">
        <v>11</v>
      </c>
      <c r="F13" s="106" t="s">
        <v>11</v>
      </c>
    </row>
    <row r="14" spans="1:6">
      <c r="A14" s="54"/>
      <c r="B14" s="55"/>
      <c r="C14" s="57"/>
      <c r="D14" s="55"/>
      <c r="E14" s="57"/>
      <c r="F14" s="58"/>
    </row>
    <row r="15" spans="1:9">
      <c r="A15" s="51">
        <v>5</v>
      </c>
      <c r="B15" s="52" t="s">
        <v>22</v>
      </c>
      <c r="C15" s="59">
        <f>C16+C19</f>
        <v>17411090150.15</v>
      </c>
      <c r="D15" s="60">
        <f>D16+D19</f>
        <v>16695856337</v>
      </c>
      <c r="E15" s="61">
        <f>D15/C15*100</f>
        <v>95.8920790887764</v>
      </c>
      <c r="F15" s="62">
        <f>F16+F19</f>
        <v>715233813.15</v>
      </c>
      <c r="H15" s="19">
        <f>D15/C15*100</f>
        <v>95.8920790887764</v>
      </c>
      <c r="I15" s="44">
        <f>F16+F19</f>
        <v>715233813.15</v>
      </c>
    </row>
    <row r="16" spans="1:8">
      <c r="A16" s="51" t="s">
        <v>24</v>
      </c>
      <c r="B16" s="52" t="s">
        <v>25</v>
      </c>
      <c r="C16" s="59">
        <f>C17</f>
        <v>7820687422.15</v>
      </c>
      <c r="D16" s="59">
        <f>D17</f>
        <v>7433423959</v>
      </c>
      <c r="E16" s="61">
        <f t="shared" ref="E16:F16" si="0">E17</f>
        <v>95.0482170908253</v>
      </c>
      <c r="F16" s="59">
        <f t="shared" si="0"/>
        <v>387263463.15</v>
      </c>
      <c r="H16" s="19"/>
    </row>
    <row r="17" spans="1:8">
      <c r="A17" s="54" t="s">
        <v>26</v>
      </c>
      <c r="B17" s="55" t="s">
        <v>27</v>
      </c>
      <c r="C17" s="20">
        <v>7820687422.15</v>
      </c>
      <c r="D17" s="21">
        <v>7433423959</v>
      </c>
      <c r="E17" s="63">
        <f>D17/C17*100</f>
        <v>95.0482170908253</v>
      </c>
      <c r="F17" s="64">
        <f>C17-D17</f>
        <v>387263463.15</v>
      </c>
      <c r="H17" s="19">
        <f>D17/C17*100</f>
        <v>95.0482170908253</v>
      </c>
    </row>
    <row r="18" spans="1:8">
      <c r="A18" s="54"/>
      <c r="B18" s="55"/>
      <c r="C18" s="20"/>
      <c r="D18" s="65"/>
      <c r="E18" s="66"/>
      <c r="F18" s="64"/>
      <c r="H18" s="19"/>
    </row>
    <row r="19" spans="1:8">
      <c r="A19" s="51" t="s">
        <v>29</v>
      </c>
      <c r="B19" s="52" t="s">
        <v>30</v>
      </c>
      <c r="C19" s="67">
        <f>SUM(C20:C21)</f>
        <v>9590402728</v>
      </c>
      <c r="D19" s="67">
        <f>SUM(D20:D21)</f>
        <v>9262432378</v>
      </c>
      <c r="E19" s="68">
        <f>D19/C19*100</f>
        <v>96.5802233826692</v>
      </c>
      <c r="F19" s="67">
        <f>SUM(F20:F21)</f>
        <v>327970350</v>
      </c>
      <c r="H19" s="19">
        <f>D19/C19*100</f>
        <v>96.5802233826692</v>
      </c>
    </row>
    <row r="20" spans="1:8">
      <c r="A20" s="54" t="s">
        <v>32</v>
      </c>
      <c r="B20" s="55" t="s">
        <v>33</v>
      </c>
      <c r="C20" s="20">
        <v>8300902728</v>
      </c>
      <c r="D20" s="20">
        <v>8024585699</v>
      </c>
      <c r="E20" s="66">
        <f>D20/C20*100</f>
        <v>96.6712412125015</v>
      </c>
      <c r="F20" s="64">
        <f>C20-D20</f>
        <v>276317029</v>
      </c>
      <c r="H20" s="19">
        <f>D20/C20*100</f>
        <v>96.6712412125015</v>
      </c>
    </row>
    <row r="21" spans="1:8">
      <c r="A21" s="54" t="s">
        <v>35</v>
      </c>
      <c r="B21" s="55" t="s">
        <v>36</v>
      </c>
      <c r="C21" s="20">
        <v>1289500000</v>
      </c>
      <c r="D21" s="65">
        <v>1237846679</v>
      </c>
      <c r="E21" s="66">
        <f>D21/C21*100</f>
        <v>95.9943139976735</v>
      </c>
      <c r="F21" s="64">
        <f>C21-D21</f>
        <v>51653321</v>
      </c>
      <c r="H21" s="19">
        <f>D21/C21*100</f>
        <v>95.9943139976735</v>
      </c>
    </row>
    <row r="22" spans="1:6">
      <c r="A22" s="54"/>
      <c r="B22" s="69" t="s">
        <v>38</v>
      </c>
      <c r="C22" s="67">
        <f>C15</f>
        <v>17411090150.15</v>
      </c>
      <c r="D22" s="70">
        <f>D15</f>
        <v>16695856337</v>
      </c>
      <c r="E22" s="68">
        <f>E15</f>
        <v>95.8920790887764</v>
      </c>
      <c r="F22" s="71">
        <f>C22-D22</f>
        <v>715233813.150002</v>
      </c>
    </row>
    <row r="23" spans="1:6">
      <c r="A23" s="72"/>
      <c r="B23" s="73" t="s">
        <v>39</v>
      </c>
      <c r="C23" s="74">
        <f>-C22</f>
        <v>-17411090150.15</v>
      </c>
      <c r="D23" s="75">
        <f>-D22</f>
        <v>-16695856337</v>
      </c>
      <c r="E23" s="76">
        <f>E22</f>
        <v>95.8920790887764</v>
      </c>
      <c r="F23" s="77">
        <f>C23-D23</f>
        <v>-715233813.150002</v>
      </c>
    </row>
    <row r="24" spans="1:6">
      <c r="A24" s="78"/>
      <c r="B24" s="78"/>
      <c r="C24" s="78"/>
      <c r="D24" s="78"/>
      <c r="E24" s="78"/>
      <c r="F24" s="78"/>
    </row>
    <row r="25" spans="1:6">
      <c r="A25" s="78"/>
      <c r="B25" s="78"/>
      <c r="C25" s="78"/>
      <c r="D25" s="79" t="s">
        <v>48</v>
      </c>
      <c r="E25" s="79"/>
      <c r="F25" s="79"/>
    </row>
    <row r="26" spans="1:8">
      <c r="A26" s="78"/>
      <c r="B26" s="78"/>
      <c r="C26" s="78"/>
      <c r="D26" s="38" t="s">
        <v>49</v>
      </c>
      <c r="E26" s="38"/>
      <c r="F26" s="38"/>
      <c r="G26" s="39"/>
      <c r="H26" s="39"/>
    </row>
    <row r="27" spans="1:8">
      <c r="A27" s="78"/>
      <c r="B27" s="78"/>
      <c r="C27" s="78"/>
      <c r="D27" s="38" t="s">
        <v>41</v>
      </c>
      <c r="E27" s="38"/>
      <c r="F27" s="38"/>
      <c r="G27" s="39"/>
      <c r="H27" s="39"/>
    </row>
    <row r="28" spans="1:8">
      <c r="A28" s="78"/>
      <c r="B28" s="78"/>
      <c r="C28" s="78"/>
      <c r="D28" s="39"/>
      <c r="E28" s="39"/>
      <c r="F28" s="40"/>
      <c r="G28" s="40"/>
      <c r="H28" s="40"/>
    </row>
    <row r="29" spans="1:8">
      <c r="A29" s="78"/>
      <c r="B29" s="78"/>
      <c r="C29" s="78"/>
      <c r="D29" s="41"/>
      <c r="E29" s="41"/>
      <c r="F29" s="40"/>
      <c r="G29" s="40"/>
      <c r="H29" s="40"/>
    </row>
    <row r="30" spans="1:8">
      <c r="A30" s="78"/>
      <c r="B30" s="78"/>
      <c r="C30" s="78"/>
      <c r="D30" s="41"/>
      <c r="E30" s="41"/>
      <c r="F30" s="40"/>
      <c r="G30" s="40"/>
      <c r="H30" s="40"/>
    </row>
    <row r="31" spans="1:8">
      <c r="A31" s="78"/>
      <c r="B31" s="78"/>
      <c r="C31" s="78"/>
      <c r="D31" s="42" t="s">
        <v>50</v>
      </c>
      <c r="E31" s="42"/>
      <c r="F31" s="42"/>
      <c r="G31" s="43"/>
      <c r="H31" s="43"/>
    </row>
    <row r="32" spans="1:8">
      <c r="A32" s="78"/>
      <c r="B32" s="78"/>
      <c r="C32" s="78"/>
      <c r="D32" s="38" t="s">
        <v>51</v>
      </c>
      <c r="E32" s="38"/>
      <c r="F32" s="38"/>
      <c r="G32" s="43"/>
      <c r="H32" s="43"/>
    </row>
    <row r="33" spans="1:8">
      <c r="A33" s="78"/>
      <c r="B33" s="78"/>
      <c r="C33" s="78"/>
      <c r="D33" s="38" t="s">
        <v>52</v>
      </c>
      <c r="E33" s="38"/>
      <c r="F33" s="38"/>
      <c r="G33" s="39"/>
      <c r="H33" s="39"/>
    </row>
    <row r="37" spans="4:4">
      <c r="D37" s="80"/>
    </row>
    <row r="38" spans="5:5">
      <c r="E38" s="81"/>
    </row>
    <row r="39" spans="5:5">
      <c r="E39" s="81"/>
    </row>
  </sheetData>
  <mergeCells count="10">
    <mergeCell ref="A1:F1"/>
    <mergeCell ref="A2:F2"/>
    <mergeCell ref="A3:F3"/>
    <mergeCell ref="A4:F4"/>
    <mergeCell ref="D25:F25"/>
    <mergeCell ref="D26:F26"/>
    <mergeCell ref="D27:F27"/>
    <mergeCell ref="D31:F31"/>
    <mergeCell ref="D32:F32"/>
    <mergeCell ref="D33:F33"/>
  </mergeCells>
  <pageMargins left="0.707638888888889" right="0.313888888888889" top="0.354166666666667" bottom="0.354166666666667" header="0.313888888888889" footer="0.313888888888889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I40"/>
  <sheetViews>
    <sheetView tabSelected="1" zoomScale="115" zoomScaleNormal="115" topLeftCell="A22" workbookViewId="0">
      <selection activeCell="E36" sqref="E36"/>
    </sheetView>
  </sheetViews>
  <sheetFormatPr defaultColWidth="9" defaultRowHeight="15"/>
  <cols>
    <col min="1" max="1" width="15.5714285714286" customWidth="1"/>
    <col min="2" max="2" width="49.8571428571429" customWidth="1"/>
    <col min="3" max="3" width="23.4285714285714" customWidth="1"/>
    <col min="4" max="4" width="21.5714285714286" customWidth="1"/>
    <col min="5" max="5" width="11" customWidth="1"/>
    <col min="6" max="6" width="22" customWidth="1"/>
    <col min="8" max="8" width="19" customWidth="1"/>
    <col min="9" max="9" width="15.4285714285714" customWidth="1"/>
  </cols>
  <sheetData>
    <row r="1" ht="18.75" spans="1:7">
      <c r="A1" s="1" t="s">
        <v>0</v>
      </c>
      <c r="B1" s="1"/>
      <c r="C1" s="1"/>
      <c r="D1" s="1"/>
      <c r="E1" s="1"/>
      <c r="F1" s="1"/>
      <c r="G1" s="2"/>
    </row>
    <row r="2" ht="18.75" spans="1:7">
      <c r="A2" s="1" t="s">
        <v>1</v>
      </c>
      <c r="B2" s="1"/>
      <c r="C2" s="1"/>
      <c r="D2" s="1"/>
      <c r="E2" s="1"/>
      <c r="F2" s="1"/>
      <c r="G2" s="2"/>
    </row>
    <row r="3" ht="18.75" spans="1:7">
      <c r="A3" s="1" t="s">
        <v>53</v>
      </c>
      <c r="B3" s="1"/>
      <c r="C3" s="1"/>
      <c r="D3" s="1"/>
      <c r="E3" s="1"/>
      <c r="F3" s="1"/>
      <c r="G3" s="2"/>
    </row>
    <row r="4" ht="18.75" spans="1:7">
      <c r="A4" s="1" t="s">
        <v>54</v>
      </c>
      <c r="B4" s="1"/>
      <c r="C4" s="1"/>
      <c r="D4" s="1"/>
      <c r="E4" s="1"/>
      <c r="F4" s="1"/>
      <c r="G4" s="2"/>
    </row>
    <row r="5" spans="1:7">
      <c r="A5" s="2"/>
      <c r="B5" s="2"/>
      <c r="C5" s="2"/>
      <c r="D5" s="2"/>
      <c r="E5" s="2"/>
      <c r="F5" s="2"/>
      <c r="G5" s="2"/>
    </row>
    <row r="6" spans="1:7">
      <c r="A6" s="3" t="s">
        <v>4</v>
      </c>
      <c r="B6" s="3" t="s">
        <v>5</v>
      </c>
      <c r="C6" s="3" t="s">
        <v>46</v>
      </c>
      <c r="D6" s="3" t="s">
        <v>47</v>
      </c>
      <c r="E6" s="3" t="s">
        <v>8</v>
      </c>
      <c r="F6" s="3" t="s">
        <v>55</v>
      </c>
      <c r="G6" s="2"/>
    </row>
    <row r="7" spans="1:7">
      <c r="A7" s="4"/>
      <c r="B7" s="5"/>
      <c r="C7" s="4"/>
      <c r="D7" s="5"/>
      <c r="E7" s="4"/>
      <c r="F7" s="6"/>
      <c r="G7" s="2"/>
    </row>
    <row r="8" spans="1:7">
      <c r="A8" s="7">
        <v>4</v>
      </c>
      <c r="B8" s="8" t="s">
        <v>10</v>
      </c>
      <c r="C8" s="101" t="s">
        <v>11</v>
      </c>
      <c r="D8" s="101" t="s">
        <v>11</v>
      </c>
      <c r="E8" s="101" t="s">
        <v>11</v>
      </c>
      <c r="F8" s="101" t="s">
        <v>11</v>
      </c>
      <c r="G8" s="2"/>
    </row>
    <row r="9" spans="1:7">
      <c r="A9" s="7" t="s">
        <v>12</v>
      </c>
      <c r="B9" s="8" t="s">
        <v>13</v>
      </c>
      <c r="C9" s="101" t="s">
        <v>11</v>
      </c>
      <c r="D9" s="101" t="s">
        <v>11</v>
      </c>
      <c r="E9" s="101" t="s">
        <v>11</v>
      </c>
      <c r="F9" s="101" t="s">
        <v>11</v>
      </c>
      <c r="G9" s="2"/>
    </row>
    <row r="10" spans="1:6">
      <c r="A10" s="10" t="s">
        <v>14</v>
      </c>
      <c r="B10" s="11" t="s">
        <v>15</v>
      </c>
      <c r="C10" s="102" t="s">
        <v>11</v>
      </c>
      <c r="D10" s="102" t="s">
        <v>11</v>
      </c>
      <c r="E10" s="102" t="s">
        <v>11</v>
      </c>
      <c r="F10" s="102" t="s">
        <v>11</v>
      </c>
    </row>
    <row r="11" spans="1:6">
      <c r="A11" s="10" t="s">
        <v>16</v>
      </c>
      <c r="B11" s="11" t="s">
        <v>17</v>
      </c>
      <c r="C11" s="102" t="s">
        <v>11</v>
      </c>
      <c r="D11" s="102" t="s">
        <v>11</v>
      </c>
      <c r="E11" s="102" t="s">
        <v>11</v>
      </c>
      <c r="F11" s="102" t="s">
        <v>11</v>
      </c>
    </row>
    <row r="12" spans="1:6">
      <c r="A12" s="10" t="s">
        <v>18</v>
      </c>
      <c r="B12" s="11" t="s">
        <v>19</v>
      </c>
      <c r="C12" s="102" t="s">
        <v>11</v>
      </c>
      <c r="D12" s="102" t="s">
        <v>11</v>
      </c>
      <c r="E12" s="102" t="s">
        <v>11</v>
      </c>
      <c r="F12" s="102" t="s">
        <v>11</v>
      </c>
    </row>
    <row r="13" spans="1:6">
      <c r="A13" s="10" t="s">
        <v>20</v>
      </c>
      <c r="B13" s="11" t="s">
        <v>21</v>
      </c>
      <c r="C13" s="101" t="s">
        <v>11</v>
      </c>
      <c r="D13" s="101" t="s">
        <v>11</v>
      </c>
      <c r="E13" s="101" t="s">
        <v>11</v>
      </c>
      <c r="F13" s="101" t="s">
        <v>11</v>
      </c>
    </row>
    <row r="14" spans="1:6">
      <c r="A14" s="10"/>
      <c r="B14" s="13" t="s">
        <v>56</v>
      </c>
      <c r="C14" s="101" t="s">
        <v>11</v>
      </c>
      <c r="D14" s="101" t="s">
        <v>11</v>
      </c>
      <c r="E14" s="101" t="s">
        <v>11</v>
      </c>
      <c r="F14" s="101" t="s">
        <v>11</v>
      </c>
    </row>
    <row r="15" spans="1:6">
      <c r="A15" s="10"/>
      <c r="B15" s="11"/>
      <c r="C15" s="14"/>
      <c r="D15" s="11"/>
      <c r="E15" s="14"/>
      <c r="F15" s="14"/>
    </row>
    <row r="16" spans="1:9">
      <c r="A16" s="7">
        <v>5</v>
      </c>
      <c r="B16" s="8" t="s">
        <v>22</v>
      </c>
      <c r="C16" s="15">
        <f t="shared" ref="C16:F16" si="0">C17+C22</f>
        <v>17411090150.15</v>
      </c>
      <c r="D16" s="16">
        <f t="shared" si="0"/>
        <v>16695856337</v>
      </c>
      <c r="E16" s="17">
        <f>D16/C16*100</f>
        <v>95.8920790887764</v>
      </c>
      <c r="F16" s="18">
        <f t="shared" si="0"/>
        <v>14223582190</v>
      </c>
      <c r="H16" s="19">
        <f>D16/C16*100</f>
        <v>95.8920790887764</v>
      </c>
      <c r="I16" s="44">
        <f>F17+F22</f>
        <v>14223582190</v>
      </c>
    </row>
    <row r="17" spans="1:8">
      <c r="A17" s="7" t="s">
        <v>24</v>
      </c>
      <c r="B17" s="8" t="s">
        <v>57</v>
      </c>
      <c r="C17" s="15">
        <f t="shared" ref="C17:F17" si="1">C18+C19</f>
        <v>16121590150.15</v>
      </c>
      <c r="D17" s="15">
        <f t="shared" si="1"/>
        <v>15458009658</v>
      </c>
      <c r="E17" s="17">
        <f>D17/C17*100</f>
        <v>95.8839017369274</v>
      </c>
      <c r="F17" s="15">
        <f t="shared" si="1"/>
        <v>13802679190</v>
      </c>
      <c r="H17" s="19"/>
    </row>
    <row r="18" spans="1:8">
      <c r="A18" s="10" t="s">
        <v>26</v>
      </c>
      <c r="B18" s="11" t="s">
        <v>27</v>
      </c>
      <c r="C18" s="20">
        <v>7820687422.15</v>
      </c>
      <c r="D18" s="21">
        <v>7433423959</v>
      </c>
      <c r="E18" s="22">
        <f>D18/C18*100</f>
        <v>95.0482170908253</v>
      </c>
      <c r="F18" s="23">
        <v>7538649779</v>
      </c>
      <c r="H18" s="19">
        <f>D18/C18*100</f>
        <v>95.0482170908253</v>
      </c>
    </row>
    <row r="19" spans="1:8">
      <c r="A19" s="10" t="s">
        <v>58</v>
      </c>
      <c r="B19" s="11" t="s">
        <v>33</v>
      </c>
      <c r="C19" s="20">
        <v>8300902728</v>
      </c>
      <c r="D19" s="20">
        <v>8024585699</v>
      </c>
      <c r="E19" s="22">
        <f>D19/C19*100</f>
        <v>96.6712412125015</v>
      </c>
      <c r="F19" s="23">
        <v>6264029411</v>
      </c>
      <c r="H19" s="19">
        <f>F18+F19</f>
        <v>13802679190</v>
      </c>
    </row>
    <row r="20" spans="1:8">
      <c r="A20" s="10"/>
      <c r="B20" s="24" t="s">
        <v>59</v>
      </c>
      <c r="C20" s="25">
        <f t="shared" ref="C20:F20" si="2">C17</f>
        <v>16121590150.15</v>
      </c>
      <c r="D20" s="26">
        <f t="shared" si="2"/>
        <v>15458009658</v>
      </c>
      <c r="E20" s="17">
        <f>D20/C20*100</f>
        <v>95.8839017369274</v>
      </c>
      <c r="F20" s="27">
        <f t="shared" si="2"/>
        <v>13802679190</v>
      </c>
      <c r="H20" s="19"/>
    </row>
    <row r="21" spans="1:8">
      <c r="A21" s="10"/>
      <c r="B21" s="11"/>
      <c r="C21" s="28"/>
      <c r="D21" s="29"/>
      <c r="E21" s="17"/>
      <c r="F21" s="23"/>
      <c r="H21" s="19"/>
    </row>
    <row r="22" spans="1:8">
      <c r="A22" s="7" t="s">
        <v>29</v>
      </c>
      <c r="B22" s="8" t="s">
        <v>60</v>
      </c>
      <c r="C22" s="25">
        <f>SUM(C23:C27)</f>
        <v>1289500000</v>
      </c>
      <c r="D22" s="25">
        <f>SUM(D23:D27)</f>
        <v>1237846679</v>
      </c>
      <c r="E22" s="17">
        <f>D22/C22*100</f>
        <v>95.9943139976735</v>
      </c>
      <c r="F22" s="25">
        <f>SUM(F23:F25)</f>
        <v>420903000</v>
      </c>
      <c r="H22" s="19">
        <f>D22/C22*100</f>
        <v>95.9943139976735</v>
      </c>
    </row>
    <row r="23" spans="1:8">
      <c r="A23" s="10" t="s">
        <v>32</v>
      </c>
      <c r="B23" s="11" t="s">
        <v>61</v>
      </c>
      <c r="C23" s="28">
        <v>0</v>
      </c>
      <c r="D23" s="29">
        <v>0</v>
      </c>
      <c r="E23" s="17"/>
      <c r="F23" s="23">
        <v>0</v>
      </c>
      <c r="H23" s="19" t="e">
        <f>D23/C23*100</f>
        <v>#DIV/0!</v>
      </c>
    </row>
    <row r="24" spans="1:8">
      <c r="A24" s="10" t="s">
        <v>35</v>
      </c>
      <c r="B24" s="11" t="s">
        <v>62</v>
      </c>
      <c r="C24" s="28">
        <v>1119500000</v>
      </c>
      <c r="D24" s="20">
        <v>1079303679</v>
      </c>
      <c r="E24" s="22">
        <f>D24/C24*100</f>
        <v>96.4094398392139</v>
      </c>
      <c r="F24" s="23">
        <v>223900000</v>
      </c>
      <c r="H24" s="19">
        <f>D24/C24*100</f>
        <v>96.4094398392139</v>
      </c>
    </row>
    <row r="25" spans="1:8">
      <c r="A25" s="10" t="s">
        <v>63</v>
      </c>
      <c r="B25" s="30" t="s">
        <v>64</v>
      </c>
      <c r="C25" s="28">
        <v>170000000</v>
      </c>
      <c r="D25" s="29">
        <v>158543000</v>
      </c>
      <c r="E25" s="22">
        <f>D25/C25*100</f>
        <v>93.2605882352941</v>
      </c>
      <c r="F25" s="23">
        <v>197003000</v>
      </c>
      <c r="H25" s="19"/>
    </row>
    <row r="26" spans="1:8">
      <c r="A26" s="10" t="s">
        <v>65</v>
      </c>
      <c r="B26" s="30" t="s">
        <v>66</v>
      </c>
      <c r="C26" s="28"/>
      <c r="D26" s="29"/>
      <c r="E26" s="17"/>
      <c r="F26" s="23"/>
      <c r="H26" s="19"/>
    </row>
    <row r="27" spans="1:8">
      <c r="A27" s="10" t="s">
        <v>67</v>
      </c>
      <c r="B27" s="30" t="s">
        <v>68</v>
      </c>
      <c r="C27" s="28"/>
      <c r="D27" s="29"/>
      <c r="E27" s="17"/>
      <c r="F27" s="23"/>
      <c r="H27" s="19"/>
    </row>
    <row r="28" spans="1:8">
      <c r="A28" s="10"/>
      <c r="B28" s="13" t="s">
        <v>69</v>
      </c>
      <c r="C28" s="25">
        <f t="shared" ref="C28:F28" si="3">C22</f>
        <v>1289500000</v>
      </c>
      <c r="D28" s="26">
        <f t="shared" si="3"/>
        <v>1237846679</v>
      </c>
      <c r="E28" s="17">
        <f>D28/C28*100</f>
        <v>95.9943139976735</v>
      </c>
      <c r="F28" s="27">
        <f t="shared" si="3"/>
        <v>420903000</v>
      </c>
      <c r="H28" s="31">
        <f>F17+F28</f>
        <v>14223582190</v>
      </c>
    </row>
    <row r="29" spans="1:6">
      <c r="A29" s="10"/>
      <c r="B29" s="13" t="s">
        <v>38</v>
      </c>
      <c r="C29" s="25">
        <f t="shared" ref="C29:F29" si="4">C22+C17</f>
        <v>17411090150.15</v>
      </c>
      <c r="D29" s="25">
        <f t="shared" si="4"/>
        <v>16695856337</v>
      </c>
      <c r="E29" s="17">
        <f>D29/C29*100</f>
        <v>95.8920790887764</v>
      </c>
      <c r="F29" s="25">
        <f>F22+F17</f>
        <v>14223582190</v>
      </c>
    </row>
    <row r="30" spans="1:6">
      <c r="A30" s="32"/>
      <c r="B30" s="33" t="s">
        <v>39</v>
      </c>
      <c r="C30" s="34">
        <v>0</v>
      </c>
      <c r="D30" s="35">
        <v>0</v>
      </c>
      <c r="E30" s="36">
        <v>0</v>
      </c>
      <c r="F30" s="35">
        <v>0</v>
      </c>
    </row>
    <row r="32" spans="4:6">
      <c r="D32" s="37" t="s">
        <v>48</v>
      </c>
      <c r="E32" s="37"/>
      <c r="F32" s="37"/>
    </row>
    <row r="33" spans="4:8">
      <c r="D33" s="38" t="s">
        <v>49</v>
      </c>
      <c r="E33" s="38"/>
      <c r="F33" s="38"/>
      <c r="G33" s="39"/>
      <c r="H33" s="39"/>
    </row>
    <row r="34" spans="4:8">
      <c r="D34" s="38" t="s">
        <v>41</v>
      </c>
      <c r="E34" s="38"/>
      <c r="F34" s="38"/>
      <c r="G34" s="39"/>
      <c r="H34" s="39"/>
    </row>
    <row r="35" spans="4:8">
      <c r="D35" s="39"/>
      <c r="E35" s="39"/>
      <c r="F35" s="40"/>
      <c r="G35" s="40"/>
      <c r="H35" s="40"/>
    </row>
    <row r="36" spans="4:8">
      <c r="D36" s="41"/>
      <c r="E36" s="41"/>
      <c r="F36" s="40"/>
      <c r="G36" s="40"/>
      <c r="H36" s="40"/>
    </row>
    <row r="37" spans="4:8">
      <c r="D37" s="41"/>
      <c r="E37" s="41"/>
      <c r="F37" s="40"/>
      <c r="G37" s="40"/>
      <c r="H37" s="40"/>
    </row>
    <row r="38" spans="4:8">
      <c r="D38" s="42" t="s">
        <v>50</v>
      </c>
      <c r="E38" s="42"/>
      <c r="F38" s="42"/>
      <c r="G38" s="43"/>
      <c r="H38" s="43"/>
    </row>
    <row r="39" spans="4:8">
      <c r="D39" s="38" t="s">
        <v>51</v>
      </c>
      <c r="E39" s="38"/>
      <c r="F39" s="38"/>
      <c r="G39" s="39"/>
      <c r="H39" s="39"/>
    </row>
    <row r="40" spans="4:6">
      <c r="D40" s="38" t="s">
        <v>52</v>
      </c>
      <c r="E40" s="38"/>
      <c r="F40" s="38"/>
    </row>
  </sheetData>
  <mergeCells count="10">
    <mergeCell ref="A1:F1"/>
    <mergeCell ref="A2:F2"/>
    <mergeCell ref="A3:F3"/>
    <mergeCell ref="A4:F4"/>
    <mergeCell ref="D32:F32"/>
    <mergeCell ref="D33:F33"/>
    <mergeCell ref="D34:F34"/>
    <mergeCell ref="D38:F38"/>
    <mergeCell ref="D39:F39"/>
    <mergeCell ref="D40:F40"/>
  </mergeCells>
  <pageMargins left="0.511805555555556" right="0.313888888888889" top="0.354166666666667" bottom="0.354166666666667" header="0.313888888888889" footer="0.313888888888889"/>
  <pageSetup paperSize="9" scale="9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semester 1</vt:lpstr>
      <vt:lpstr>Tahun 2016 (LRA 13)</vt:lpstr>
      <vt:lpstr>Tahun 2017LRA64)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</dc:creator>
  <cp:lastModifiedBy>ASUS</cp:lastModifiedBy>
  <dcterms:created xsi:type="dcterms:W3CDTF">2015-08-25T06:15:00Z</dcterms:created>
  <cp:lastPrinted>2019-01-16T06:51:00Z</cp:lastPrinted>
  <dcterms:modified xsi:type="dcterms:W3CDTF">2019-01-28T05:09:07Z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