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EKRETARIAT\PPID\Bahan Informasi Pubblik\DATA INFORMASI PUBLIK 2018\"/>
    </mc:Choice>
  </mc:AlternateContent>
  <bookViews>
    <workbookView xWindow="0" yWindow="0" windowWidth="19200" windowHeight="6730"/>
  </bookViews>
  <sheets>
    <sheet name="DUK 2018" sheetId="1" r:id="rId1"/>
  </sheets>
  <definedNames>
    <definedName name="_xlnm._FilterDatabase" localSheetId="0" hidden="1">'DUK 2018'!$A$6:$Q$118</definedName>
    <definedName name="_xlnm.Print_Area" localSheetId="0">'DUK 2018'!$A$1:$S$128</definedName>
    <definedName name="_xlnm.Print_Titles" localSheetId="0">'DUK 2018'!$6:$9</definedName>
  </definedNames>
  <calcPr calcId="152511"/>
</workbook>
</file>

<file path=xl/calcChain.xml><?xml version="1.0" encoding="utf-8"?>
<calcChain xmlns="http://schemas.openxmlformats.org/spreadsheetml/2006/main">
  <c r="Q32" i="1" l="1"/>
  <c r="F32" i="1"/>
  <c r="E32" i="1"/>
  <c r="Q31" i="1"/>
  <c r="F31" i="1"/>
  <c r="E31" i="1"/>
  <c r="Q30" i="1"/>
  <c r="F30" i="1"/>
  <c r="E30" i="1"/>
  <c r="Q29" i="1"/>
  <c r="F29" i="1"/>
  <c r="E29" i="1"/>
  <c r="Q27" i="1"/>
  <c r="F27" i="1"/>
  <c r="E27" i="1"/>
  <c r="Q25" i="1"/>
  <c r="F25" i="1"/>
  <c r="E25" i="1"/>
  <c r="Q24" i="1"/>
  <c r="F24" i="1"/>
  <c r="E24" i="1"/>
  <c r="Q22" i="1"/>
  <c r="F22" i="1"/>
  <c r="E22" i="1"/>
  <c r="Q20" i="1"/>
  <c r="F20" i="1"/>
  <c r="E20" i="1"/>
  <c r="Q18" i="1"/>
  <c r="F18" i="1"/>
  <c r="E18" i="1"/>
  <c r="Q16" i="1"/>
  <c r="F16" i="1"/>
  <c r="E16" i="1"/>
  <c r="Q14" i="1"/>
  <c r="F14" i="1"/>
  <c r="E14" i="1"/>
  <c r="Q10" i="1"/>
  <c r="F10" i="1"/>
  <c r="E10" i="1"/>
  <c r="Q52" i="1" l="1"/>
  <c r="F52" i="1"/>
  <c r="E52" i="1"/>
  <c r="Q51" i="1"/>
  <c r="F51" i="1"/>
  <c r="E51" i="1"/>
  <c r="Q50" i="1"/>
  <c r="F50" i="1"/>
  <c r="E50" i="1"/>
  <c r="Q49" i="1"/>
  <c r="F49" i="1"/>
  <c r="E49" i="1"/>
  <c r="Q48" i="1"/>
  <c r="F48" i="1"/>
  <c r="E48" i="1"/>
  <c r="Q47" i="1"/>
  <c r="F47" i="1"/>
  <c r="E47" i="1"/>
  <c r="Q46" i="1"/>
  <c r="F46" i="1"/>
  <c r="E46" i="1"/>
  <c r="Q40" i="1"/>
  <c r="F40" i="1"/>
  <c r="E40" i="1"/>
  <c r="E34" i="1"/>
  <c r="F34" i="1"/>
  <c r="Q33" i="1"/>
  <c r="F33" i="1"/>
  <c r="E33" i="1"/>
  <c r="Q37" i="1"/>
  <c r="Q36" i="1"/>
  <c r="Q35" i="1"/>
  <c r="Q34" i="1"/>
  <c r="Q98" i="1"/>
  <c r="Q45" i="1"/>
  <c r="Q39" i="1"/>
  <c r="Q38" i="1"/>
  <c r="E35" i="1"/>
  <c r="E36" i="1"/>
  <c r="E37" i="1"/>
  <c r="E116" i="1"/>
  <c r="F116" i="1"/>
  <c r="Q116" i="1"/>
  <c r="E115" i="1"/>
  <c r="F115" i="1"/>
  <c r="Q115" i="1"/>
  <c r="E117" i="1"/>
  <c r="F117" i="1"/>
  <c r="Q117" i="1"/>
  <c r="E76" i="1"/>
  <c r="F76" i="1"/>
  <c r="Q76" i="1"/>
  <c r="E44" i="1"/>
  <c r="F44" i="1"/>
  <c r="Q44" i="1"/>
  <c r="Q63" i="1"/>
  <c r="F63" i="1"/>
  <c r="E63" i="1"/>
  <c r="E109" i="1"/>
  <c r="F109" i="1"/>
  <c r="E111" i="1"/>
  <c r="F111" i="1"/>
  <c r="E112" i="1"/>
  <c r="F112" i="1"/>
  <c r="E113" i="1"/>
  <c r="F113" i="1"/>
  <c r="E114" i="1"/>
  <c r="F114" i="1"/>
  <c r="E110" i="1"/>
  <c r="F110" i="1"/>
  <c r="E118" i="1"/>
  <c r="F118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79" i="1"/>
  <c r="F79" i="1"/>
  <c r="E80" i="1"/>
  <c r="F80" i="1"/>
  <c r="E81" i="1"/>
  <c r="F81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7" i="1"/>
  <c r="F77" i="1"/>
  <c r="E78" i="1"/>
  <c r="F78" i="1"/>
  <c r="E64" i="1"/>
  <c r="F64" i="1"/>
  <c r="E65" i="1"/>
  <c r="F65" i="1"/>
  <c r="E57" i="1"/>
  <c r="F57" i="1"/>
  <c r="E58" i="1"/>
  <c r="F58" i="1"/>
  <c r="E59" i="1"/>
  <c r="F59" i="1"/>
  <c r="E60" i="1"/>
  <c r="F60" i="1"/>
  <c r="E42" i="1"/>
  <c r="F42" i="1"/>
  <c r="E43" i="1"/>
  <c r="F43" i="1"/>
  <c r="E61" i="1"/>
  <c r="F61" i="1"/>
  <c r="E62" i="1"/>
  <c r="F62" i="1"/>
  <c r="E54" i="1"/>
  <c r="F54" i="1"/>
  <c r="E55" i="1"/>
  <c r="F55" i="1"/>
  <c r="E56" i="1"/>
  <c r="F56" i="1"/>
  <c r="E45" i="1"/>
  <c r="F45" i="1"/>
  <c r="E53" i="1"/>
  <c r="F53" i="1"/>
  <c r="E41" i="1"/>
  <c r="F41" i="1"/>
  <c r="E39" i="1"/>
  <c r="F39" i="1"/>
  <c r="E38" i="1"/>
  <c r="F38" i="1"/>
  <c r="F37" i="1"/>
  <c r="F36" i="1"/>
  <c r="F35" i="1"/>
  <c r="Q118" i="1"/>
  <c r="Q110" i="1"/>
  <c r="Q114" i="1"/>
  <c r="Q113" i="1"/>
  <c r="Q112" i="1"/>
  <c r="Q111" i="1"/>
  <c r="Q109" i="1"/>
  <c r="Q108" i="1"/>
  <c r="Q107" i="1"/>
  <c r="Q106" i="1"/>
  <c r="Q105" i="1"/>
  <c r="Q104" i="1"/>
  <c r="Q103" i="1"/>
  <c r="Q102" i="1"/>
  <c r="Q101" i="1"/>
  <c r="Q100" i="1"/>
  <c r="Q99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5" i="1"/>
  <c r="Q74" i="1"/>
  <c r="Q73" i="1"/>
  <c r="Q72" i="1"/>
  <c r="Q71" i="1"/>
  <c r="Q70" i="1"/>
  <c r="Q69" i="1"/>
  <c r="Q68" i="1"/>
  <c r="Q67" i="1"/>
  <c r="Q66" i="1"/>
  <c r="Q65" i="1"/>
  <c r="Q64" i="1"/>
  <c r="Q62" i="1"/>
  <c r="Q61" i="1"/>
  <c r="Q43" i="1"/>
  <c r="Q42" i="1"/>
  <c r="Q60" i="1"/>
  <c r="Q59" i="1"/>
  <c r="Q58" i="1"/>
  <c r="Q57" i="1"/>
  <c r="Q56" i="1"/>
  <c r="Q55" i="1"/>
  <c r="Q54" i="1"/>
  <c r="Q53" i="1"/>
  <c r="Q41" i="1"/>
</calcChain>
</file>

<file path=xl/sharedStrings.xml><?xml version="1.0" encoding="utf-8"?>
<sst xmlns="http://schemas.openxmlformats.org/spreadsheetml/2006/main" count="1013" uniqueCount="496">
  <si>
    <t>SKPD : SATUAN POLISI PAMONG PRAJA</t>
  </si>
  <si>
    <t>NO</t>
  </si>
  <si>
    <t>TEMPAT /</t>
  </si>
  <si>
    <t>MASA</t>
  </si>
  <si>
    <t>USIA</t>
  </si>
  <si>
    <t>GOL</t>
  </si>
  <si>
    <t>TMT</t>
  </si>
  <si>
    <t>KENAIKAN</t>
  </si>
  <si>
    <t>JABATAN</t>
  </si>
  <si>
    <t>ESELON</t>
  </si>
  <si>
    <t>MASA JABATAN TERAKHIR</t>
  </si>
  <si>
    <t>TINGKAT</t>
  </si>
  <si>
    <t>JURUSAN</t>
  </si>
  <si>
    <t>TEMPAT</t>
  </si>
  <si>
    <t>JNS</t>
  </si>
  <si>
    <t xml:space="preserve">NAMA </t>
  </si>
  <si>
    <t>NIP</t>
  </si>
  <si>
    <t>TGL LAHIR</t>
  </si>
  <si>
    <t>KERJA</t>
  </si>
  <si>
    <t>RUANG</t>
  </si>
  <si>
    <t>GOLRU</t>
  </si>
  <si>
    <t>PANGKAT</t>
  </si>
  <si>
    <t>PENDIDIKAN</t>
  </si>
  <si>
    <t>SEKOLAH</t>
  </si>
  <si>
    <t>KEL</t>
  </si>
  <si>
    <t>IV/b</t>
  </si>
  <si>
    <t>Eselon: III.A</t>
  </si>
  <si>
    <t>STRATA 1 (S1)</t>
  </si>
  <si>
    <t>PERTANIAN</t>
  </si>
  <si>
    <t>UNAND</t>
  </si>
  <si>
    <t>STRATA 2 (S2)</t>
  </si>
  <si>
    <t>MAGISTER MANAJEMEN</t>
  </si>
  <si>
    <t>EKONOMI</t>
  </si>
  <si>
    <t>NOVIARMAN, SH</t>
  </si>
  <si>
    <t>SOLOK, 24-11-1961</t>
  </si>
  <si>
    <t>HUKUM TATANEGARA</t>
  </si>
  <si>
    <t>IBM GLOBAL</t>
  </si>
  <si>
    <t>HUKUM</t>
  </si>
  <si>
    <t>III/d</t>
  </si>
  <si>
    <t>Eselon: IV.A</t>
  </si>
  <si>
    <t>ADMINISTRASI NEGARA</t>
  </si>
  <si>
    <t>Dra. NURFADILLAH</t>
  </si>
  <si>
    <t>BANJARMASIN, 12-02-1963</t>
  </si>
  <si>
    <t>SOSPOL IMAM BONJOL</t>
  </si>
  <si>
    <t>SLTA</t>
  </si>
  <si>
    <t>STM MESIN</t>
  </si>
  <si>
    <t>R.TEDDY UTAMA PUTRA</t>
  </si>
  <si>
    <t>PADANG, 01-03-1962</t>
  </si>
  <si>
    <t>SEKOLAH MENENGAH SENI RUPA</t>
  </si>
  <si>
    <t>SEKOLAH MENENGAH SEN</t>
  </si>
  <si>
    <t>DEVI MARYANTI, S.Sos, MM</t>
  </si>
  <si>
    <t>PADANG, 19-10-1965</t>
  </si>
  <si>
    <t>UNP</t>
  </si>
  <si>
    <t>ILMU HUKUM</t>
  </si>
  <si>
    <t>III/c</t>
  </si>
  <si>
    <t>MULYADI, SH, MM</t>
  </si>
  <si>
    <t>PADANG, 13-11-1972</t>
  </si>
  <si>
    <t>YOSE RIZAL, SP</t>
  </si>
  <si>
    <t>PADANG, 12-05-1970</t>
  </si>
  <si>
    <t>III/b</t>
  </si>
  <si>
    <t>UNIVERSITAS EKASAKTI</t>
  </si>
  <si>
    <t>Eselon: -</t>
  </si>
  <si>
    <t>PELAKSANA pada SEKSI SATLINMAS BIDANG PERLINDUNGAN MASYARAKAT</t>
  </si>
  <si>
    <t>SMEA</t>
  </si>
  <si>
    <t>BAYU AGUNG WIBOWO,S.Kom,M.CIO</t>
  </si>
  <si>
    <t>BUKITTINGGI, 27-03-1986</t>
  </si>
  <si>
    <t>PELAKSANA pada SEKSI OPERASI DAN PENGENDALIAN BIDANG KETERTIBAN UMUM DAN KETENTRAMAN MASYARAKAT</t>
  </si>
  <si>
    <t>MAGISTER CHIEF INFORMATION OFFICER</t>
  </si>
  <si>
    <t xml:space="preserve">UNP </t>
  </si>
  <si>
    <t>IRWAN IDRUS</t>
  </si>
  <si>
    <t>PADANG, 24-10-1963</t>
  </si>
  <si>
    <t>PELAKSANA pada SEKSI PEMBINAAN, PENGAWASAN DAN PENYULUHAN BIDANG PENEGAKKAN PERUNDANG-UNDANGAN DAERAH</t>
  </si>
  <si>
    <t>SMA IPS</t>
  </si>
  <si>
    <t>SMA</t>
  </si>
  <si>
    <t>MARDANUS</t>
  </si>
  <si>
    <t>SW. LUNTO, 03-05-1967</t>
  </si>
  <si>
    <t>FUNGSIONAL UMUM pada SEKSI OPERASI DAN PENGENDALIAN BIDANG KETERTIBAN UMUM DAN KETENTRAMAN MASYARAKAT</t>
  </si>
  <si>
    <t>SYAFRIN SYAH</t>
  </si>
  <si>
    <t>PADANG, 12-03-1962</t>
  </si>
  <si>
    <t>SMA PERSAMAAN</t>
  </si>
  <si>
    <t>ROBBY MULIA, SH.MH</t>
  </si>
  <si>
    <t>19851016 201001 1 020</t>
  </si>
  <si>
    <t>PAINAN, 16-10-1985</t>
  </si>
  <si>
    <t>UNIVERSITAS BUNG HATTA</t>
  </si>
  <si>
    <t>BASREFNALDI, SE</t>
  </si>
  <si>
    <t>19860812 201001 1 010</t>
  </si>
  <si>
    <t>PADANG, 12-08-1986</t>
  </si>
  <si>
    <t>EKONOMI AKUTANSI</t>
  </si>
  <si>
    <t>ADRIAN FETRISKHA, SH</t>
  </si>
  <si>
    <t>19860131 201101 1 001</t>
  </si>
  <si>
    <t>TALU, 31-01-1986</t>
  </si>
  <si>
    <t>UNIVERSITAS ANDALAS</t>
  </si>
  <si>
    <t>SISTASIA WULANDARI, SH</t>
  </si>
  <si>
    <t>19880227 201101 2 004</t>
  </si>
  <si>
    <t>SOLOK, 27-02-1988</t>
  </si>
  <si>
    <t>PELAKSANA pada SUBBAG UMUM DAN KEPEGAWAIAN SEKRETARIAT</t>
  </si>
  <si>
    <t>NENI RAHYUNI, SE</t>
  </si>
  <si>
    <t>19840920 201101 2 002</t>
  </si>
  <si>
    <t>PADANG, 20-09-1984</t>
  </si>
  <si>
    <t>III/a</t>
  </si>
  <si>
    <t>VERIFIKATOR pada SUBBAG KEUANGAN SEKRETARIAT</t>
  </si>
  <si>
    <t>MAIZET FITRA, S.KOM</t>
  </si>
  <si>
    <t>19910509 201502 1 002</t>
  </si>
  <si>
    <t>PADANG PARIAMAN, 09-05-1991</t>
  </si>
  <si>
    <t>PRANATA KOMPUTER PERTAMA pada SATPOL PP</t>
  </si>
  <si>
    <t>SRI PURNAMAWATI</t>
  </si>
  <si>
    <t>19620402 198503 2 015</t>
  </si>
  <si>
    <t>PURWOREJO, 02-04-1962</t>
  </si>
  <si>
    <t>II/d</t>
  </si>
  <si>
    <t>JASRUL, A.Md</t>
  </si>
  <si>
    <t>19760317 201001 1 004</t>
  </si>
  <si>
    <t>PADANG, 17-03-1976</t>
  </si>
  <si>
    <t>DIPLOMA III</t>
  </si>
  <si>
    <t>KESEKRETARIATAN</t>
  </si>
  <si>
    <t>UNIVERTSITAS ANDALAS</t>
  </si>
  <si>
    <t>ALMAIZAR</t>
  </si>
  <si>
    <t>19610518 200604 1 004</t>
  </si>
  <si>
    <t>BATANG DAMO, 18-05-1961</t>
  </si>
  <si>
    <t>II/c</t>
  </si>
  <si>
    <t>SMEA TATA BUKU</t>
  </si>
  <si>
    <t>SMA NEGERI KOTAMADYA</t>
  </si>
  <si>
    <t>AFRIZAL N</t>
  </si>
  <si>
    <t>19640427 200604 1 002</t>
  </si>
  <si>
    <t>PADANG, 27-04-1964</t>
  </si>
  <si>
    <t>PELAKSANA pada SUBBAG KEUANGAN SEKRETARIAT</t>
  </si>
  <si>
    <t>SMA ADABIAH</t>
  </si>
  <si>
    <t>KAMRUS</t>
  </si>
  <si>
    <t>19610710 200604 1 001</t>
  </si>
  <si>
    <t>PADANG, 10-07-1961</t>
  </si>
  <si>
    <t>STM KOTA MADYA SOLOK</t>
  </si>
  <si>
    <t>SYAHRIR</t>
  </si>
  <si>
    <t>19660128 200604 1 002</t>
  </si>
  <si>
    <t>PADANG, 28-01-1966</t>
  </si>
  <si>
    <t>SMA NEGERI 1</t>
  </si>
  <si>
    <t>DASRIL</t>
  </si>
  <si>
    <t>19641115 200604 1 011</t>
  </si>
  <si>
    <t>PADANG, 15-11-1964</t>
  </si>
  <si>
    <t>PAKET C</t>
  </si>
  <si>
    <t>19690520 200604 1 003</t>
  </si>
  <si>
    <t>PADANG, 20-05-1969</t>
  </si>
  <si>
    <t>SMA.N AL.PANJANG</t>
  </si>
  <si>
    <t>JINTAN</t>
  </si>
  <si>
    <t>19611010 200604 1 006</t>
  </si>
  <si>
    <t>PADANG, 10-10-1961</t>
  </si>
  <si>
    <t>SMA NEGERI 3</t>
  </si>
  <si>
    <t>NORISMAR YUL ANDRI</t>
  </si>
  <si>
    <t>19670721 200604 1 012</t>
  </si>
  <si>
    <t>PADANG, 21-07-1967</t>
  </si>
  <si>
    <t>PPSP IKIP</t>
  </si>
  <si>
    <t>ASMUNI</t>
  </si>
  <si>
    <t>19671129 200604 1 004</t>
  </si>
  <si>
    <t>KAPENCONG PESSEL, 29-11-1967</t>
  </si>
  <si>
    <t>1978020 7200604 1 003</t>
  </si>
  <si>
    <t>MATUR, 07-02-1978</t>
  </si>
  <si>
    <t>PELAKSANA pada SUBBAG UMUM DAN KEPEGAWAIAN</t>
  </si>
  <si>
    <t>19800713 200604 1 004</t>
  </si>
  <si>
    <t>PASAMAN, 13-07-1980</t>
  </si>
  <si>
    <t>SMA 1</t>
  </si>
  <si>
    <t>19900213 201502 1 002</t>
  </si>
  <si>
    <t>PADANG, 13-02-1990</t>
  </si>
  <si>
    <t>EKONOMI AKUNTANSI</t>
  </si>
  <si>
    <t>IRWANDI ROSA</t>
  </si>
  <si>
    <t>19700331 200701 1 003</t>
  </si>
  <si>
    <t>Padang, 31-03-1970</t>
  </si>
  <si>
    <t>SMAN 5</t>
  </si>
  <si>
    <t>ZAMZAMI</t>
  </si>
  <si>
    <t>19691001 200701 1 013</t>
  </si>
  <si>
    <t>Padang, 01-10-1969</t>
  </si>
  <si>
    <t>SMA.17 AGUSTUS</t>
  </si>
  <si>
    <t>ZALMANSYAH</t>
  </si>
  <si>
    <t>19690822 200701 1 006</t>
  </si>
  <si>
    <t>Padang, 22-08-1969</t>
  </si>
  <si>
    <t>STMN 2 PADANG</t>
  </si>
  <si>
    <t>SYAFRIZAL</t>
  </si>
  <si>
    <t>19711130 200701 1 024</t>
  </si>
  <si>
    <t>Padang, 30-11-1971</t>
  </si>
  <si>
    <t>AFRIZAL</t>
  </si>
  <si>
    <t>19690805 200701 1 013</t>
  </si>
  <si>
    <t>Padang, 05-08-1969</t>
  </si>
  <si>
    <t>SMA 17 AGUSTUS</t>
  </si>
  <si>
    <t>ALI YURIF</t>
  </si>
  <si>
    <t>19700328 200701 1 002</t>
  </si>
  <si>
    <t>Kampung Lalang, 28-03-1970</t>
  </si>
  <si>
    <t>SMA NEGRI 9 PADANG</t>
  </si>
  <si>
    <t>SUHERMAN</t>
  </si>
  <si>
    <t>19691126 200701 1 004</t>
  </si>
  <si>
    <t>Padang, 26-11-1969</t>
  </si>
  <si>
    <t>STM BANGUNAN GEDUNG</t>
  </si>
  <si>
    <t>STM MUHAMADIYAH</t>
  </si>
  <si>
    <t>SAIDUL</t>
  </si>
  <si>
    <t>19700810 200701 1 012</t>
  </si>
  <si>
    <t>Padang, 10-08-1970</t>
  </si>
  <si>
    <t>SMAN 4</t>
  </si>
  <si>
    <t>YUHENDRI</t>
  </si>
  <si>
    <t>19710208 200701 1 008</t>
  </si>
  <si>
    <t>Padang, 08-02-1971</t>
  </si>
  <si>
    <t>MULYADI</t>
  </si>
  <si>
    <t>19710304 200701 1 006</t>
  </si>
  <si>
    <t>Tanggo Akar Sangir, 04-03-1971</t>
  </si>
  <si>
    <t>SMA TAMAN SISWA</t>
  </si>
  <si>
    <t>ADEK ARIKO</t>
  </si>
  <si>
    <t>19730222 200701 1 004</t>
  </si>
  <si>
    <t>Padang, 22-02-1973</t>
  </si>
  <si>
    <t>SMA N .6</t>
  </si>
  <si>
    <t>SUMADI</t>
  </si>
  <si>
    <t>19720706 200701 1 008</t>
  </si>
  <si>
    <t>Padang, 06-07-1972</t>
  </si>
  <si>
    <t>SMA EKA SAKTI</t>
  </si>
  <si>
    <t>ERI GUSTIAN</t>
  </si>
  <si>
    <t>19740817 200701 1 009</t>
  </si>
  <si>
    <t>Padang, 17-08-1974</t>
  </si>
  <si>
    <t>SMEA 2</t>
  </si>
  <si>
    <t>19750715 200701 1 009</t>
  </si>
  <si>
    <t>Medan, 15-07-1975</t>
  </si>
  <si>
    <t>SMA PGAI</t>
  </si>
  <si>
    <t>HERMAN</t>
  </si>
  <si>
    <t>19770925 200701 1 003</t>
  </si>
  <si>
    <t>Padang, 25-09-1977</t>
  </si>
  <si>
    <t>SMAN IPUH</t>
  </si>
  <si>
    <t>19710923 200701 1 002</t>
  </si>
  <si>
    <t>Padang, 23-09-1971</t>
  </si>
  <si>
    <t>SMU PGRI 3</t>
  </si>
  <si>
    <t>FIRDAUS</t>
  </si>
  <si>
    <t>19751013 200801 1 005</t>
  </si>
  <si>
    <t>Padang, 13-10-1975</t>
  </si>
  <si>
    <t>II/b</t>
  </si>
  <si>
    <t>STM N 2 PADANG</t>
  </si>
  <si>
    <t>JAFRIZAL</t>
  </si>
  <si>
    <t>19790705 200801 1 001</t>
  </si>
  <si>
    <t>PADANG, 05-07-1979</t>
  </si>
  <si>
    <t>SMU N 5</t>
  </si>
  <si>
    <t>JONI ANTO</t>
  </si>
  <si>
    <t>19790628 200901 1 009</t>
  </si>
  <si>
    <t>PADANG, 28-06-1979</t>
  </si>
  <si>
    <t>STM LISTRIK</t>
  </si>
  <si>
    <t>SMKN 5</t>
  </si>
  <si>
    <t>DONI EKA PUTRA</t>
  </si>
  <si>
    <t>19730321 200901 1 008</t>
  </si>
  <si>
    <t>SOLOK, 21-03-1973</t>
  </si>
  <si>
    <t>SMA IPA</t>
  </si>
  <si>
    <t>SMAN 1 GUNUNG TALANG</t>
  </si>
  <si>
    <t>RISMAN</t>
  </si>
  <si>
    <t>19721110 200901 1 005</t>
  </si>
  <si>
    <t>PADANG, 10-11-1972</t>
  </si>
  <si>
    <t>NURMAI PIYANDRA</t>
  </si>
  <si>
    <t>19770505 200901 1 018</t>
  </si>
  <si>
    <t>MEDAN BAIK, 05-05-1977</t>
  </si>
  <si>
    <t>STM OTOMOTIF</t>
  </si>
  <si>
    <t>STM ADI KARYA</t>
  </si>
  <si>
    <t>SMK</t>
  </si>
  <si>
    <t>YOSE RIZAL</t>
  </si>
  <si>
    <t>19740918 200901 1 005</t>
  </si>
  <si>
    <t>PADANG, 18-09-1974</t>
  </si>
  <si>
    <t>ADABIAH</t>
  </si>
  <si>
    <t>MUKHDELVIAN</t>
  </si>
  <si>
    <t>19771130 200901 1 007</t>
  </si>
  <si>
    <t>PADANG, 30-11-1977</t>
  </si>
  <si>
    <t>SMA SEMEN PADANG</t>
  </si>
  <si>
    <t>YANDI SAFRIKA</t>
  </si>
  <si>
    <t>19800927 200901 1 007</t>
  </si>
  <si>
    <t>PADANG, 27-09-1980</t>
  </si>
  <si>
    <t>SMU S PEMBANGUNAN KO</t>
  </si>
  <si>
    <t>NOVIRMAN EFFENDI</t>
  </si>
  <si>
    <t>19811102 200901 1 005</t>
  </si>
  <si>
    <t>PADANG, 02-11-1981</t>
  </si>
  <si>
    <t>STM ELEKTRO</t>
  </si>
  <si>
    <t>SMK MERDEKA</t>
  </si>
  <si>
    <t>AFRIZONI</t>
  </si>
  <si>
    <t>19820417 200901 1 009</t>
  </si>
  <si>
    <t>MENTAWAI, 17-04-1982</t>
  </si>
  <si>
    <t>YANDRA RIZA</t>
  </si>
  <si>
    <t>19810606 200901 1 009</t>
  </si>
  <si>
    <t>PADANG, 06-06-1981</t>
  </si>
  <si>
    <t>TAMAN SISWA</t>
  </si>
  <si>
    <t>METRIALDI</t>
  </si>
  <si>
    <t>19720201 200901 1 008</t>
  </si>
  <si>
    <t>BUKITTINGGI, 01-02-1972</t>
  </si>
  <si>
    <t>PENGADMINISTRASI UMUM pada SUBBAG UMUM DAN KEPEGAWAIAN SEKRETARIAT</t>
  </si>
  <si>
    <t>SMA 04</t>
  </si>
  <si>
    <t>SYAFRIL</t>
  </si>
  <si>
    <t>19720817 200901 1 008</t>
  </si>
  <si>
    <t>PADANG, 17-08-1972</t>
  </si>
  <si>
    <t>SMA S DIAKUI EKA SAK</t>
  </si>
  <si>
    <t>AZWIR</t>
  </si>
  <si>
    <t>19700708 200701 1 005</t>
  </si>
  <si>
    <t>Padang, 08-07-1970</t>
  </si>
  <si>
    <t>M. YAMIN</t>
  </si>
  <si>
    <t>NOVEAR AMIN ARIO</t>
  </si>
  <si>
    <t>19711122 201001 1 002</t>
  </si>
  <si>
    <t>PADANG, 22-11-1971</t>
  </si>
  <si>
    <t>SYAFRIZAL TANJUNG</t>
  </si>
  <si>
    <t>19700516 201001 1 001</t>
  </si>
  <si>
    <t>PADANG, 16-05-1970</t>
  </si>
  <si>
    <t>ZULKARNAINI</t>
  </si>
  <si>
    <t>19760306 201001 1 006</t>
  </si>
  <si>
    <t>PADANG, 06-03-1976</t>
  </si>
  <si>
    <t>HENDRI SAIMORI</t>
  </si>
  <si>
    <t>19790809 201001 1 004</t>
  </si>
  <si>
    <t>PADANG, 09-08-1979</t>
  </si>
  <si>
    <t>SMA PERDAGANGAN</t>
  </si>
  <si>
    <t>DELVI SUKRI</t>
  </si>
  <si>
    <t>19820708 201001 1 015</t>
  </si>
  <si>
    <t>SOLOK, 08-07-1982</t>
  </si>
  <si>
    <t>SMU</t>
  </si>
  <si>
    <t>RAHMAT WINNUGROHO</t>
  </si>
  <si>
    <t>19820713 201001 1 010</t>
  </si>
  <si>
    <t>PADANG, 13-07-1982</t>
  </si>
  <si>
    <t>HARY SUHENDRA</t>
  </si>
  <si>
    <t>19790423 201001 1 008</t>
  </si>
  <si>
    <t>PADANG, 23-04-1979</t>
  </si>
  <si>
    <t>YUDI CHANDRA</t>
  </si>
  <si>
    <t>19810705 201001 1 012</t>
  </si>
  <si>
    <t>PADANG, 05-07-1981</t>
  </si>
  <si>
    <t>YUNENCI</t>
  </si>
  <si>
    <t>19730717 201001 2 003</t>
  </si>
  <si>
    <t>PADANG, 17-07-1973</t>
  </si>
  <si>
    <t>ROSFI HENDRI</t>
  </si>
  <si>
    <t>19750108 201001 1 004</t>
  </si>
  <si>
    <t>PADANG, 08-01-1975</t>
  </si>
  <si>
    <t>JANATUL FADLI</t>
  </si>
  <si>
    <t>19790126 201001 1 010</t>
  </si>
  <si>
    <t>INDRA GIRI HILIR, 26-01-1979</t>
  </si>
  <si>
    <t>ZUFRINO</t>
  </si>
  <si>
    <t>19651231 201001 1 025</t>
  </si>
  <si>
    <t>PADANG, 31-12-1965</t>
  </si>
  <si>
    <t>SMEA TATA NIAGA</t>
  </si>
  <si>
    <t>NOFRI</t>
  </si>
  <si>
    <t>19781015 201001 1 009</t>
  </si>
  <si>
    <t>PADANG, 15-10-1978</t>
  </si>
  <si>
    <t>HENGKI FEBRIANTO</t>
  </si>
  <si>
    <t>19810204 201001 1 007</t>
  </si>
  <si>
    <t>PADANG, 04-02-1981</t>
  </si>
  <si>
    <t>PELAKSANA  pada SEKSI OPERASI DAN PENGENDALIAN BIDANG KETERTIBAN UMUM DAN KETENTRAMAN MASYARAKAT</t>
  </si>
  <si>
    <t>SARTONI BAKRI</t>
  </si>
  <si>
    <t>19761010 201001 1 012</t>
  </si>
  <si>
    <t>PADANG, 10-10-1976</t>
  </si>
  <si>
    <t>ASRUL</t>
  </si>
  <si>
    <t>19690830 201001 1 005</t>
  </si>
  <si>
    <t>PAINAN, 30-08-1969</t>
  </si>
  <si>
    <t>SMA 2 N PAADANG</t>
  </si>
  <si>
    <t>DAVID HIDAYAT</t>
  </si>
  <si>
    <t>19830417 201001 1 011</t>
  </si>
  <si>
    <t>PADANG PANJANG, 17-04-1983</t>
  </si>
  <si>
    <t>SMA N 2 PADANG PANJANG</t>
  </si>
  <si>
    <t>MARIAR</t>
  </si>
  <si>
    <t>19670319 201001 1 002</t>
  </si>
  <si>
    <t>PESISIR SELATAN, 19-03-1967</t>
  </si>
  <si>
    <t>ADIAPEN SAPUTRA</t>
  </si>
  <si>
    <t>19720813 201001 1 006</t>
  </si>
  <si>
    <t>PADANG, 13-08-1972</t>
  </si>
  <si>
    <t>HENRY SATRIA DINATA</t>
  </si>
  <si>
    <t>19810602 201001 1 014</t>
  </si>
  <si>
    <t>PADANG , 02-06-1981</t>
  </si>
  <si>
    <t>SMEA AKUNTANSI</t>
  </si>
  <si>
    <t>AFANDA TRIZIA FORY</t>
  </si>
  <si>
    <t>19830820 201001 1 019</t>
  </si>
  <si>
    <t>TANJUNG AMPALU, 20-08-1983</t>
  </si>
  <si>
    <t>SMA N 2 SIJUNJUNG</t>
  </si>
  <si>
    <t>RILNADI</t>
  </si>
  <si>
    <t>19731010 201001 1 011</t>
  </si>
  <si>
    <t>PADANG, 10-10-1973</t>
  </si>
  <si>
    <t>PELAKSANApada SEKSI OPERASI DAN PENGENDALIAN BIDANG KETERTIBAN UMUM DAN KETENTRAMAN MASYARAKAT</t>
  </si>
  <si>
    <t>EKASAKTI PADANG</t>
  </si>
  <si>
    <t>RIZKI NURZAL</t>
  </si>
  <si>
    <t>19800828 200901 1 014</t>
  </si>
  <si>
    <t>PADANG, 28-08-1980</t>
  </si>
  <si>
    <t>FERI NOFIATRI</t>
  </si>
  <si>
    <t>19700221 200901 1 001</t>
  </si>
  <si>
    <t>PADANG, 21-02-1970</t>
  </si>
  <si>
    <t>SLTP</t>
  </si>
  <si>
    <t>S M P</t>
  </si>
  <si>
    <t>SMP PGRI 6</t>
  </si>
  <si>
    <t>AFRIMADONI</t>
  </si>
  <si>
    <t>19830429 201212 1 002</t>
  </si>
  <si>
    <t>PESISIR SELATAN, 29-04-1983</t>
  </si>
  <si>
    <t>SMU IPA</t>
  </si>
  <si>
    <t>SLTA N 1</t>
  </si>
  <si>
    <t>FAUZUL AZIM</t>
  </si>
  <si>
    <t>19850622 201001 1 003</t>
  </si>
  <si>
    <t>PADANG, 22-06-1985</t>
  </si>
  <si>
    <t>IRWANDI</t>
  </si>
  <si>
    <t>19760301 200801 1 004</t>
  </si>
  <si>
    <t>BUKITTINGGI, 01-03-1976</t>
  </si>
  <si>
    <t>SMP N 3</t>
  </si>
  <si>
    <t>19720704 201001 1 005</t>
  </si>
  <si>
    <t>PADANG`, 04-07-1972</t>
  </si>
  <si>
    <t>HENDRA YULIADI</t>
  </si>
  <si>
    <t>19800704 201001 1 004</t>
  </si>
  <si>
    <t>PADANG, 04-07-1980</t>
  </si>
  <si>
    <t>SD</t>
  </si>
  <si>
    <t>SEKOLAH DASAR</t>
  </si>
  <si>
    <t>FEBRI ANGGRIAWAN,,A.Md</t>
  </si>
  <si>
    <t>Eselon II.A</t>
  </si>
  <si>
    <t>ONZUKRISNO, SH. M.Si</t>
  </si>
  <si>
    <t>PADANG, 25-08-1964</t>
  </si>
  <si>
    <t>19630212 198603 2 003</t>
  </si>
  <si>
    <t>19651019 199403 2 001</t>
  </si>
  <si>
    <t>19721113 199403 1 002</t>
  </si>
  <si>
    <t>19700512 201001 1 004</t>
  </si>
  <si>
    <t>19640825 198611 1 001</t>
  </si>
  <si>
    <t>19860327 201001 1 013</t>
  </si>
  <si>
    <t>19631024 198203 1 002</t>
  </si>
  <si>
    <t>19670503 199203 1 008</t>
  </si>
  <si>
    <t>19620312 198703 1 009</t>
  </si>
  <si>
    <t>KEPALA SATUAN POLISI PAMONG PRAJA</t>
  </si>
  <si>
    <t>PROVINSI SUMATERA BARAT</t>
  </si>
  <si>
    <t>SAPTA FEBRIAN, S. Ap</t>
  </si>
  <si>
    <t>RUDI SATRIA, S. Ap</t>
  </si>
  <si>
    <t>I/c</t>
  </si>
  <si>
    <t>SISTEM INFORMASI</t>
  </si>
  <si>
    <t>STMIK AMIKOM Yogya.</t>
  </si>
  <si>
    <t>Padang, 19-03-1967</t>
  </si>
  <si>
    <t>AFIF AFDISYA, S. STP</t>
  </si>
  <si>
    <t>19930417 201507 1 002</t>
  </si>
  <si>
    <t>SOLOK, 17-04-1993</t>
  </si>
  <si>
    <t>111/a</t>
  </si>
  <si>
    <t>DIPLOMA IV</t>
  </si>
  <si>
    <t>MANAJEMEN SUMBER DAYA APARATUR</t>
  </si>
  <si>
    <t>IPDN</t>
  </si>
  <si>
    <t>HENDRI GUSMAN DARMA, S.Kom</t>
  </si>
  <si>
    <t>19780829 201001 1 016</t>
  </si>
  <si>
    <t>PADANG, 29-08-1978</t>
  </si>
  <si>
    <t>ANDRE</t>
  </si>
  <si>
    <t>19780122 200604 1 001</t>
  </si>
  <si>
    <t>PADANG, 22-01-1978</t>
  </si>
  <si>
    <t xml:space="preserve">SEKRETARIS </t>
  </si>
  <si>
    <t>19611124 198811 1 001</t>
  </si>
  <si>
    <t>19620301 198603 1 005</t>
  </si>
  <si>
    <t>KABID PENEGAKAN PERATURAN PERUNDANG-UNDANGAN DAERAH</t>
  </si>
  <si>
    <t>27/12/2016</t>
  </si>
  <si>
    <t>KASI SATUAN PERLINDUNGAN MASYARAKAT</t>
  </si>
  <si>
    <t>KASI HUBUNGAN ANTAR LEMBAGA</t>
  </si>
  <si>
    <t>KASI BINA MASYARAKAT</t>
  </si>
  <si>
    <t>KASI INTELIJEN</t>
  </si>
  <si>
    <t>KASI PEMBINAAN PPNS</t>
  </si>
  <si>
    <t>PJ.KASI PENEGAKAN PERATURAN DAERAH DAN PERATURAN KEPALA DAERAH</t>
  </si>
  <si>
    <t>PJ.KASI OPERASIONAL DAN PENGENDALIAN</t>
  </si>
  <si>
    <t>ZUL ALIMAN, SE, MM</t>
  </si>
  <si>
    <t>19590308 198110 1 001</t>
  </si>
  <si>
    <t>Nip. 19590308 198110 1 001</t>
  </si>
  <si>
    <t>HERWIN MUSTIKA, SH</t>
  </si>
  <si>
    <t>MEDAN, 02-01-1965</t>
  </si>
  <si>
    <t>30/12/2016</t>
  </si>
  <si>
    <t>PESSEL, 08-03-1959</t>
  </si>
  <si>
    <t>19650102 198811 1 001</t>
  </si>
  <si>
    <t>IV/c</t>
  </si>
  <si>
    <t>PELAKSANA PADA SEKSI KETERTIBAN UMUM DAN KETENTRAMAN MASYARAKAT</t>
  </si>
  <si>
    <t>30/12/2017</t>
  </si>
  <si>
    <t>30/12/2018</t>
  </si>
  <si>
    <t>30/12/2020</t>
  </si>
  <si>
    <t>30/12/2022</t>
  </si>
  <si>
    <t>30/12/2023</t>
  </si>
  <si>
    <t>Eselon: 1V.A</t>
  </si>
  <si>
    <t>KEADAAN :     Januari 2018</t>
  </si>
  <si>
    <t>MUSWIZAR ANTONI, SAP, MPA</t>
  </si>
  <si>
    <t>PADANG, 14-07-1977</t>
  </si>
  <si>
    <t>III/D</t>
  </si>
  <si>
    <t>KASUBBAG UMUM DAN KEPEGAWIAAN</t>
  </si>
  <si>
    <t>KASUBBAG KEUANGAN DAN PROGRAM</t>
  </si>
  <si>
    <t>PELAKSANA pada SEKSI SATLINMAS</t>
  </si>
  <si>
    <t>PENGADMINISTRASI UMUM pada SEKSI INTELIJEN</t>
  </si>
  <si>
    <t>PELAKSANA pada SEKSI OPERASIONAL DAN PENGENDALIAN</t>
  </si>
  <si>
    <t>PELAKSANA pada SEKSI INTELIJEN</t>
  </si>
  <si>
    <t>IV/A</t>
  </si>
  <si>
    <t>PELAKSANA pada SEKSI PENEGAK PERDA</t>
  </si>
  <si>
    <t>III/A</t>
  </si>
  <si>
    <t>PELAKSANA pada SEKSI HUBUNGAN ANATAR LEMBAGA</t>
  </si>
  <si>
    <t xml:space="preserve">PELAKSANA pada SEKSI BINMAS BIDANG PERLINDUNGAN MASYARAKAT </t>
  </si>
  <si>
    <t>ASMITA, S.Sos</t>
  </si>
  <si>
    <t>PELAKSANA PADA SUBBAGIAN UMUM DAN KEPEGAWAIAN</t>
  </si>
  <si>
    <t>FUNGSIONAL UMUM pada SEKSI PENAGAKAN PERDA</t>
  </si>
  <si>
    <t>FUNGSIONAL UMUM pada SEKSI HUBUNGAN ANTAR LEMBAGA</t>
  </si>
  <si>
    <t>SYOFYAN, SH</t>
  </si>
  <si>
    <t>ISWAN, S.SOS</t>
  </si>
  <si>
    <t>PELAKSA PADA SEKSI PEMBINAAN PPNS</t>
  </si>
  <si>
    <t>II/C</t>
  </si>
  <si>
    <t>PELAKSANA PADA SEKSI INTELIJEN</t>
  </si>
  <si>
    <t>PELAKSANA pada SEKSI PEMBINAAN PPNS</t>
  </si>
  <si>
    <t>II/B</t>
  </si>
  <si>
    <t>II/A</t>
  </si>
  <si>
    <t>Padang,            Januari  2018</t>
  </si>
  <si>
    <t>Pembina Utama Muda</t>
  </si>
  <si>
    <t>19770714 199803 1 003</t>
  </si>
  <si>
    <t>DUK PEGAWAI NEGERI SIPIL</t>
  </si>
  <si>
    <t>SATPOL PP DAN DAMKAR PROV. SUMBAR</t>
  </si>
  <si>
    <t>KASATPOL PP DAN DAMKAR PROV. SUMBAR</t>
  </si>
  <si>
    <t>Diksar</t>
  </si>
  <si>
    <t>Diklat PPNS</t>
  </si>
  <si>
    <t>V</t>
  </si>
  <si>
    <t>Dra.IMELWATI, M.Si</t>
  </si>
  <si>
    <t>196700507 1 198903 2 006</t>
  </si>
  <si>
    <t>PADANG, 07-05-1967</t>
  </si>
  <si>
    <t>Perempuan</t>
  </si>
  <si>
    <t xml:space="preserve">KABID PERLINDUNGAN MASYARAKAT </t>
  </si>
  <si>
    <t>KASI DAMKAR</t>
  </si>
  <si>
    <t>Plt. SUBBAG UMUM DAN KEPEGAWAIAN 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</si>
</sst>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\-mmm\-yyyy;@"/>
  </numFmts>
  <fonts count="12">
    <font>
      <sz val="11"/>
      <color indexed="8"/>
      <name val="Calibri"/>
      <family val="2"/>
      <charset val="134"/>
    </font>
    <font>
      <b/>
      <sz val="12"/>
      <color indexed="8"/>
      <name val="Tahoma"/>
      <family val="2"/>
      <charset val="134"/>
    </font>
    <font>
      <b/>
      <sz val="10"/>
      <color indexed="8"/>
      <name val="Tahoma"/>
      <family val="2"/>
      <charset val="134"/>
    </font>
    <font>
      <b/>
      <sz val="8"/>
      <color indexed="8"/>
      <name val="Tahoma"/>
      <family val="2"/>
      <charset val="134"/>
    </font>
    <font>
      <sz val="8"/>
      <color indexed="8"/>
      <name val="Tahoma"/>
      <family val="2"/>
      <charset val="134"/>
    </font>
    <font>
      <sz val="9.5"/>
      <color indexed="8"/>
      <name val="Calibri"/>
      <family val="2"/>
      <charset val="134"/>
    </font>
    <font>
      <sz val="9"/>
      <color indexed="8"/>
      <name val="Tahoma"/>
      <family val="2"/>
      <charset val="134"/>
    </font>
    <font>
      <sz val="8"/>
      <color indexed="8"/>
      <name val="Calibri"/>
      <family val="2"/>
      <charset val="134"/>
    </font>
    <font>
      <sz val="11"/>
      <color indexed="8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right" vertical="top" wrapText="1"/>
    </xf>
    <xf numFmtId="165" fontId="4" fillId="0" borderId="17" xfId="0" applyNumberFormat="1" applyFont="1" applyBorder="1" applyAlignment="1">
      <alignment horizontal="center" vertical="top" wrapText="1"/>
    </xf>
    <xf numFmtId="14" fontId="4" fillId="0" borderId="17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right" vertical="top" wrapText="1"/>
    </xf>
    <xf numFmtId="0" fontId="4" fillId="0" borderId="4" xfId="0" quotePrefix="1" applyFont="1" applyBorder="1" applyAlignment="1">
      <alignment horizontal="right" vertical="top" wrapText="1"/>
    </xf>
    <xf numFmtId="0" fontId="4" fillId="0" borderId="5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zoomScale="90" zoomScaleNormal="90" workbookViewId="0">
      <pane ySplit="8" topLeftCell="A116" activePane="bottomLeft" state="frozen"/>
      <selection pane="bottomLeft" activeCell="F119" sqref="F119"/>
    </sheetView>
  </sheetViews>
  <sheetFormatPr defaultColWidth="9" defaultRowHeight="14.5"/>
  <cols>
    <col min="1" max="1" width="3.54296875" customWidth="1"/>
    <col min="2" max="2" width="20.54296875" customWidth="1"/>
    <col min="3" max="3" width="16.7265625" style="3" customWidth="1"/>
    <col min="4" max="4" width="10" customWidth="1"/>
    <col min="5" max="5" width="4.81640625" customWidth="1"/>
    <col min="6" max="6" width="3.7265625" customWidth="1"/>
    <col min="7" max="7" width="7" customWidth="1"/>
    <col min="8" max="8" width="9.1796875" customWidth="1"/>
    <col min="9" max="9" width="8.7265625" customWidth="1"/>
    <col min="10" max="10" width="17.26953125" customWidth="1"/>
    <col min="11" max="11" width="7" customWidth="1"/>
    <col min="12" max="12" width="10" customWidth="1"/>
    <col min="13" max="13" width="8.453125" customWidth="1"/>
    <col min="14" max="14" width="8.54296875" customWidth="1"/>
    <col min="15" max="15" width="13.7265625" customWidth="1"/>
    <col min="16" max="16" width="8.453125" customWidth="1"/>
    <col min="17" max="17" width="9.26953125" customWidth="1"/>
    <col min="18" max="18" width="7.453125" customWidth="1"/>
    <col min="19" max="19" width="8.54296875" customWidth="1"/>
  </cols>
  <sheetData>
    <row r="1" spans="1:19" ht="15">
      <c r="A1" s="76" t="s">
        <v>483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9" ht="15">
      <c r="A2" s="76" t="s">
        <v>484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9" ht="15">
      <c r="A3" s="76" t="s">
        <v>453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9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5" thickBot="1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9" ht="21" customHeight="1">
      <c r="A6" s="78" t="s">
        <v>1</v>
      </c>
      <c r="B6" s="80" t="s">
        <v>15</v>
      </c>
      <c r="C6" s="83" t="s">
        <v>16</v>
      </c>
      <c r="D6" s="30" t="s">
        <v>2</v>
      </c>
      <c r="E6" s="30" t="s">
        <v>3</v>
      </c>
      <c r="F6" s="30" t="s">
        <v>4</v>
      </c>
      <c r="G6" s="30" t="s">
        <v>5</v>
      </c>
      <c r="H6" s="31" t="s">
        <v>6</v>
      </c>
      <c r="I6" s="32" t="s">
        <v>7</v>
      </c>
      <c r="J6" s="86" t="s">
        <v>8</v>
      </c>
      <c r="K6" s="83" t="s">
        <v>9</v>
      </c>
      <c r="L6" s="33" t="s">
        <v>6</v>
      </c>
      <c r="M6" s="86" t="s">
        <v>10</v>
      </c>
      <c r="N6" s="33" t="s">
        <v>11</v>
      </c>
      <c r="O6" s="86" t="s">
        <v>12</v>
      </c>
      <c r="P6" s="30" t="s">
        <v>13</v>
      </c>
      <c r="Q6" s="62" t="s">
        <v>14</v>
      </c>
      <c r="R6" s="118" t="s">
        <v>486</v>
      </c>
      <c r="S6" s="118" t="s">
        <v>487</v>
      </c>
    </row>
    <row r="7" spans="1:19" ht="13.5" customHeight="1">
      <c r="A7" s="79"/>
      <c r="B7" s="81"/>
      <c r="C7" s="84"/>
      <c r="D7" s="21" t="s">
        <v>17</v>
      </c>
      <c r="E7" s="21" t="s">
        <v>18</v>
      </c>
      <c r="F7" s="21"/>
      <c r="G7" s="21" t="s">
        <v>19</v>
      </c>
      <c r="H7" s="26" t="s">
        <v>20</v>
      </c>
      <c r="I7" s="24" t="s">
        <v>21</v>
      </c>
      <c r="J7" s="87"/>
      <c r="K7" s="84"/>
      <c r="L7" s="20" t="s">
        <v>8</v>
      </c>
      <c r="M7" s="87"/>
      <c r="N7" s="20" t="s">
        <v>22</v>
      </c>
      <c r="O7" s="87"/>
      <c r="P7" s="21" t="s">
        <v>23</v>
      </c>
      <c r="Q7" s="63" t="s">
        <v>24</v>
      </c>
      <c r="R7" s="119"/>
      <c r="S7" s="119"/>
    </row>
    <row r="8" spans="1:19" ht="14.25" customHeight="1">
      <c r="A8" s="79"/>
      <c r="B8" s="82"/>
      <c r="C8" s="85"/>
      <c r="D8" s="22"/>
      <c r="E8" s="22"/>
      <c r="F8" s="22"/>
      <c r="G8" s="22"/>
      <c r="H8" s="27"/>
      <c r="I8" s="25"/>
      <c r="J8" s="87"/>
      <c r="K8" s="22"/>
      <c r="L8" s="18"/>
      <c r="M8" s="87"/>
      <c r="N8" s="18"/>
      <c r="O8" s="87"/>
      <c r="P8" s="22"/>
      <c r="Q8" s="64"/>
      <c r="R8" s="120"/>
      <c r="S8" s="120"/>
    </row>
    <row r="9" spans="1:19">
      <c r="A9" s="34">
        <v>1</v>
      </c>
      <c r="B9" s="9">
        <v>2</v>
      </c>
      <c r="C9" s="9">
        <v>3</v>
      </c>
      <c r="D9" s="9">
        <v>4</v>
      </c>
      <c r="E9" s="9">
        <v>5</v>
      </c>
      <c r="F9" s="23">
        <v>6</v>
      </c>
      <c r="G9" s="9">
        <v>7</v>
      </c>
      <c r="H9" s="23">
        <v>8</v>
      </c>
      <c r="I9" s="23">
        <v>9</v>
      </c>
      <c r="J9" s="9">
        <v>10</v>
      </c>
      <c r="K9" s="23">
        <v>11</v>
      </c>
      <c r="L9" s="23">
        <v>12</v>
      </c>
      <c r="M9" s="28">
        <v>13</v>
      </c>
      <c r="N9" s="23">
        <v>14</v>
      </c>
      <c r="O9" s="9">
        <v>15</v>
      </c>
      <c r="P9" s="23">
        <v>16</v>
      </c>
      <c r="Q9" s="65">
        <v>17</v>
      </c>
      <c r="R9" s="1"/>
      <c r="S9" s="1"/>
    </row>
    <row r="10" spans="1:19" s="19" customFormat="1" ht="21" customHeight="1">
      <c r="A10" s="96">
        <v>1</v>
      </c>
      <c r="B10" s="92" t="s">
        <v>437</v>
      </c>
      <c r="C10" s="98" t="s">
        <v>438</v>
      </c>
      <c r="D10" s="90" t="s">
        <v>443</v>
      </c>
      <c r="E10" s="99">
        <f>2016-(MID(C10,10,4))</f>
        <v>35</v>
      </c>
      <c r="F10" s="101">
        <f>2016-(MID(C10,1,4))</f>
        <v>57</v>
      </c>
      <c r="G10" s="92" t="s">
        <v>445</v>
      </c>
      <c r="H10" s="89">
        <v>40269</v>
      </c>
      <c r="I10" s="90"/>
      <c r="J10" s="92" t="s">
        <v>485</v>
      </c>
      <c r="K10" s="92" t="s">
        <v>392</v>
      </c>
      <c r="L10" s="94" t="s">
        <v>429</v>
      </c>
      <c r="M10" s="90"/>
      <c r="N10" s="102" t="s">
        <v>30</v>
      </c>
      <c r="O10" s="88" t="s">
        <v>31</v>
      </c>
      <c r="P10" s="88" t="s">
        <v>52</v>
      </c>
      <c r="Q10" s="117" t="str">
        <f>IF(MID(C10,17,1)="1","Laki-Laki","Perempuan")</f>
        <v>Laki-Laki</v>
      </c>
      <c r="R10" s="121"/>
      <c r="S10" s="123"/>
    </row>
    <row r="11" spans="1:19" ht="15" customHeight="1">
      <c r="A11" s="97"/>
      <c r="B11" s="93"/>
      <c r="C11" s="98"/>
      <c r="D11" s="91"/>
      <c r="E11" s="100"/>
      <c r="F11" s="93"/>
      <c r="G11" s="93"/>
      <c r="H11" s="89"/>
      <c r="I11" s="91"/>
      <c r="J11" s="93"/>
      <c r="K11" s="93"/>
      <c r="L11" s="95"/>
      <c r="M11" s="91"/>
      <c r="N11" s="102"/>
      <c r="O11" s="88"/>
      <c r="P11" s="88"/>
      <c r="Q11" s="117"/>
      <c r="R11" s="122"/>
      <c r="S11" s="122"/>
    </row>
    <row r="12" spans="1:19" ht="26.25" customHeight="1">
      <c r="A12" s="96">
        <v>2</v>
      </c>
      <c r="B12" s="101" t="s">
        <v>489</v>
      </c>
      <c r="C12" s="98" t="s">
        <v>490</v>
      </c>
      <c r="D12" s="101" t="s">
        <v>491</v>
      </c>
      <c r="E12" s="99">
        <v>29</v>
      </c>
      <c r="F12" s="99">
        <v>51</v>
      </c>
      <c r="G12" s="88" t="s">
        <v>25</v>
      </c>
      <c r="H12" s="89">
        <v>38808</v>
      </c>
      <c r="I12" s="89"/>
      <c r="J12" s="101" t="s">
        <v>425</v>
      </c>
      <c r="K12" s="101" t="s">
        <v>26</v>
      </c>
      <c r="L12" s="94" t="s">
        <v>442</v>
      </c>
      <c r="M12" s="92"/>
      <c r="N12" s="102" t="s">
        <v>30</v>
      </c>
      <c r="O12" s="88" t="s">
        <v>31</v>
      </c>
      <c r="P12" s="88"/>
      <c r="Q12" s="117" t="s">
        <v>492</v>
      </c>
      <c r="R12" s="121"/>
      <c r="S12" s="121"/>
    </row>
    <row r="13" spans="1:19" ht="6" customHeight="1">
      <c r="A13" s="97"/>
      <c r="B13" s="101"/>
      <c r="C13" s="98"/>
      <c r="D13" s="101"/>
      <c r="E13" s="100"/>
      <c r="F13" s="100"/>
      <c r="G13" s="88"/>
      <c r="H13" s="89"/>
      <c r="I13" s="89"/>
      <c r="J13" s="101"/>
      <c r="K13" s="101"/>
      <c r="L13" s="95"/>
      <c r="M13" s="93"/>
      <c r="N13" s="102"/>
      <c r="O13" s="88"/>
      <c r="P13" s="88"/>
      <c r="Q13" s="117"/>
      <c r="R13" s="124"/>
      <c r="S13" s="124"/>
    </row>
    <row r="14" spans="1:19" ht="17.25" customHeight="1">
      <c r="A14" s="96">
        <v>3</v>
      </c>
      <c r="B14" s="101" t="s">
        <v>33</v>
      </c>
      <c r="C14" s="101" t="s">
        <v>426</v>
      </c>
      <c r="D14" s="101" t="s">
        <v>34</v>
      </c>
      <c r="E14" s="99">
        <f>2016-(MID(C14,10,4))</f>
        <v>28</v>
      </c>
      <c r="F14" s="92">
        <f>2016-(MID(C14,1,4))</f>
        <v>55</v>
      </c>
      <c r="G14" s="88" t="s">
        <v>25</v>
      </c>
      <c r="H14" s="89">
        <v>41913</v>
      </c>
      <c r="I14" s="89"/>
      <c r="J14" s="101" t="s">
        <v>493</v>
      </c>
      <c r="K14" s="101" t="s">
        <v>26</v>
      </c>
      <c r="L14" s="94" t="s">
        <v>442</v>
      </c>
      <c r="M14" s="90"/>
      <c r="N14" s="88" t="s">
        <v>27</v>
      </c>
      <c r="O14" s="88" t="s">
        <v>35</v>
      </c>
      <c r="P14" s="88" t="s">
        <v>36</v>
      </c>
      <c r="Q14" s="117" t="str">
        <f>IF(MID(C14,17,1)="1","Laki-Laki","Perempuan")</f>
        <v>Laki-Laki</v>
      </c>
      <c r="R14" s="125"/>
      <c r="S14" s="121"/>
    </row>
    <row r="15" spans="1:19">
      <c r="A15" s="97"/>
      <c r="B15" s="101"/>
      <c r="C15" s="101"/>
      <c r="D15" s="101"/>
      <c r="E15" s="100"/>
      <c r="F15" s="93"/>
      <c r="G15" s="88"/>
      <c r="H15" s="89"/>
      <c r="I15" s="89"/>
      <c r="J15" s="101"/>
      <c r="K15" s="101"/>
      <c r="L15" s="95"/>
      <c r="M15" s="91"/>
      <c r="N15" s="88"/>
      <c r="O15" s="88"/>
      <c r="P15" s="88"/>
      <c r="Q15" s="117"/>
      <c r="R15" s="125"/>
      <c r="S15" s="124"/>
    </row>
    <row r="16" spans="1:19" ht="21" customHeight="1">
      <c r="A16" s="96">
        <v>4</v>
      </c>
      <c r="B16" s="92" t="s">
        <v>440</v>
      </c>
      <c r="C16" s="90" t="s">
        <v>444</v>
      </c>
      <c r="D16" s="90" t="s">
        <v>441</v>
      </c>
      <c r="E16" s="99">
        <f>2016-(MID(C16,10,4))</f>
        <v>28</v>
      </c>
      <c r="F16" s="92">
        <f>2016-(MID(C16,1,4))</f>
        <v>51</v>
      </c>
      <c r="G16" s="88" t="s">
        <v>463</v>
      </c>
      <c r="H16" s="89">
        <v>38626</v>
      </c>
      <c r="I16" s="103"/>
      <c r="J16" s="92" t="s">
        <v>428</v>
      </c>
      <c r="K16" s="101" t="s">
        <v>26</v>
      </c>
      <c r="L16" s="94" t="s">
        <v>442</v>
      </c>
      <c r="M16" s="90"/>
      <c r="N16" s="88" t="s">
        <v>27</v>
      </c>
      <c r="O16" s="90" t="s">
        <v>37</v>
      </c>
      <c r="P16" s="92" t="s">
        <v>29</v>
      </c>
      <c r="Q16" s="117" t="str">
        <f t="shared" ref="Q16" si="0">IF(MID(C16,17,1)="1","Laki-Laki","Perempuan")</f>
        <v>Laki-Laki</v>
      </c>
      <c r="R16" s="121"/>
      <c r="S16" s="121" t="s">
        <v>488</v>
      </c>
    </row>
    <row r="17" spans="1:22">
      <c r="A17" s="97"/>
      <c r="B17" s="93"/>
      <c r="C17" s="91"/>
      <c r="D17" s="91"/>
      <c r="E17" s="100"/>
      <c r="F17" s="93"/>
      <c r="G17" s="88"/>
      <c r="H17" s="89"/>
      <c r="I17" s="104"/>
      <c r="J17" s="93"/>
      <c r="K17" s="101"/>
      <c r="L17" s="95"/>
      <c r="M17" s="91"/>
      <c r="N17" s="88"/>
      <c r="O17" s="91"/>
      <c r="P17" s="93"/>
      <c r="Q17" s="117"/>
      <c r="R17" s="124"/>
      <c r="S17" s="124"/>
    </row>
    <row r="18" spans="1:22" ht="15" customHeight="1">
      <c r="A18" s="96">
        <v>5</v>
      </c>
      <c r="B18" s="92" t="s">
        <v>41</v>
      </c>
      <c r="C18" s="105" t="s">
        <v>395</v>
      </c>
      <c r="D18" s="92" t="s">
        <v>42</v>
      </c>
      <c r="E18" s="99">
        <f>2016-(MID(C18,10,4))</f>
        <v>30</v>
      </c>
      <c r="F18" s="92">
        <f>2016-(MID(C18,1,4))</f>
        <v>53</v>
      </c>
      <c r="G18" s="88" t="s">
        <v>38</v>
      </c>
      <c r="H18" s="89">
        <v>37712</v>
      </c>
      <c r="I18" s="103"/>
      <c r="J18" s="92" t="s">
        <v>430</v>
      </c>
      <c r="K18" s="92" t="s">
        <v>39</v>
      </c>
      <c r="L18" s="94" t="s">
        <v>442</v>
      </c>
      <c r="M18" s="90"/>
      <c r="N18" s="88" t="s">
        <v>27</v>
      </c>
      <c r="O18" s="88" t="s">
        <v>40</v>
      </c>
      <c r="P18" s="88" t="s">
        <v>43</v>
      </c>
      <c r="Q18" s="117" t="str">
        <f>IF(MID(C18,17,2)="2","Laki-Laki","Perempuan")</f>
        <v>Perempuan</v>
      </c>
      <c r="R18" s="121"/>
      <c r="S18" s="121"/>
    </row>
    <row r="19" spans="1:22" ht="18" customHeight="1">
      <c r="A19" s="97"/>
      <c r="B19" s="93"/>
      <c r="C19" s="106"/>
      <c r="D19" s="93"/>
      <c r="E19" s="100"/>
      <c r="F19" s="93"/>
      <c r="G19" s="88"/>
      <c r="H19" s="89"/>
      <c r="I19" s="104"/>
      <c r="J19" s="93"/>
      <c r="K19" s="93"/>
      <c r="L19" s="95"/>
      <c r="M19" s="91"/>
      <c r="N19" s="88"/>
      <c r="O19" s="88"/>
      <c r="P19" s="88"/>
      <c r="Q19" s="117"/>
      <c r="R19" s="124"/>
      <c r="S19" s="124"/>
    </row>
    <row r="20" spans="1:22" ht="33.75" customHeight="1">
      <c r="A20" s="96">
        <v>6</v>
      </c>
      <c r="B20" s="92" t="s">
        <v>46</v>
      </c>
      <c r="C20" s="107" t="s">
        <v>427</v>
      </c>
      <c r="D20" s="92" t="s">
        <v>47</v>
      </c>
      <c r="E20" s="99">
        <f>2016-(MID(C20,10,4))</f>
        <v>30</v>
      </c>
      <c r="F20" s="92">
        <f>2016-(MID(C20,1,4))</f>
        <v>54</v>
      </c>
      <c r="G20" s="88" t="s">
        <v>38</v>
      </c>
      <c r="H20" s="89">
        <v>42095</v>
      </c>
      <c r="I20" s="103"/>
      <c r="J20" s="109" t="s">
        <v>432</v>
      </c>
      <c r="K20" s="92" t="s">
        <v>39</v>
      </c>
      <c r="L20" s="94" t="s">
        <v>442</v>
      </c>
      <c r="M20" s="90"/>
      <c r="N20" s="88" t="s">
        <v>44</v>
      </c>
      <c r="O20" s="88" t="s">
        <v>48</v>
      </c>
      <c r="P20" s="88" t="s">
        <v>49</v>
      </c>
      <c r="Q20" s="117" t="str">
        <f>IF(MID(C20,17,1)="1","Laki-Laki","Perempuan")</f>
        <v>Laki-Laki</v>
      </c>
      <c r="R20" s="121" t="s">
        <v>488</v>
      </c>
      <c r="S20" s="126" t="s">
        <v>488</v>
      </c>
    </row>
    <row r="21" spans="1:22" ht="10.5" customHeight="1">
      <c r="A21" s="97"/>
      <c r="B21" s="93"/>
      <c r="C21" s="108"/>
      <c r="D21" s="93"/>
      <c r="E21" s="100"/>
      <c r="F21" s="93"/>
      <c r="G21" s="88"/>
      <c r="H21" s="89"/>
      <c r="I21" s="104"/>
      <c r="J21" s="109"/>
      <c r="K21" s="93"/>
      <c r="L21" s="95"/>
      <c r="M21" s="91"/>
      <c r="N21" s="88"/>
      <c r="O21" s="88"/>
      <c r="P21" s="88"/>
      <c r="Q21" s="117"/>
      <c r="R21" s="124"/>
      <c r="S21" s="127"/>
    </row>
    <row r="22" spans="1:22" ht="31.5" customHeight="1">
      <c r="A22" s="96">
        <v>7</v>
      </c>
      <c r="B22" s="92" t="s">
        <v>50</v>
      </c>
      <c r="C22" s="107" t="s">
        <v>396</v>
      </c>
      <c r="D22" s="92" t="s">
        <v>51</v>
      </c>
      <c r="E22" s="99">
        <f t="shared" ref="E22" si="1">2016-(MID(C22,10,4))</f>
        <v>22</v>
      </c>
      <c r="F22" s="101">
        <f>2016-(MID(C22,1,4))</f>
        <v>51</v>
      </c>
      <c r="G22" s="88" t="s">
        <v>38</v>
      </c>
      <c r="H22" s="89">
        <v>42095</v>
      </c>
      <c r="I22" s="103"/>
      <c r="J22" s="101" t="s">
        <v>434</v>
      </c>
      <c r="K22" s="92" t="s">
        <v>39</v>
      </c>
      <c r="L22" s="94" t="s">
        <v>442</v>
      </c>
      <c r="M22" s="90"/>
      <c r="N22" s="88" t="s">
        <v>30</v>
      </c>
      <c r="O22" s="88" t="s">
        <v>31</v>
      </c>
      <c r="P22" s="88" t="s">
        <v>52</v>
      </c>
      <c r="Q22" s="117" t="str">
        <f>IF(MID(C22,17,2)="2","Laki-Laki","Perempuan")</f>
        <v>Perempuan</v>
      </c>
      <c r="R22" s="121"/>
      <c r="S22" s="121"/>
    </row>
    <row r="23" spans="1:22" ht="6.75" customHeight="1">
      <c r="A23" s="97"/>
      <c r="B23" s="93"/>
      <c r="C23" s="108"/>
      <c r="D23" s="93"/>
      <c r="E23" s="100"/>
      <c r="F23" s="101"/>
      <c r="G23" s="88"/>
      <c r="H23" s="89"/>
      <c r="I23" s="104"/>
      <c r="J23" s="101"/>
      <c r="K23" s="93"/>
      <c r="L23" s="95"/>
      <c r="M23" s="91"/>
      <c r="N23" s="88"/>
      <c r="O23" s="88"/>
      <c r="P23" s="88"/>
      <c r="Q23" s="117"/>
      <c r="R23" s="124"/>
      <c r="S23" s="124"/>
    </row>
    <row r="24" spans="1:22" ht="20.25" customHeight="1">
      <c r="A24" s="61">
        <v>8</v>
      </c>
      <c r="B24" s="29" t="s">
        <v>454</v>
      </c>
      <c r="C24" s="60" t="s">
        <v>482</v>
      </c>
      <c r="D24" s="70" t="s">
        <v>455</v>
      </c>
      <c r="E24" s="70">
        <f>2016-(MID(C24,10,4))</f>
        <v>18</v>
      </c>
      <c r="F24" s="70">
        <f>2016-(MID(C24,1,4))</f>
        <v>39</v>
      </c>
      <c r="G24" s="70" t="s">
        <v>456</v>
      </c>
      <c r="H24" s="71">
        <v>41730</v>
      </c>
      <c r="I24" s="71">
        <v>43191</v>
      </c>
      <c r="J24" s="29" t="s">
        <v>433</v>
      </c>
      <c r="K24" s="70" t="s">
        <v>452</v>
      </c>
      <c r="L24" s="51" t="s">
        <v>448</v>
      </c>
      <c r="M24" s="29"/>
      <c r="N24" s="70" t="s">
        <v>30</v>
      </c>
      <c r="O24" s="70"/>
      <c r="P24" s="70"/>
      <c r="Q24" s="74" t="str">
        <f>IF(MID(C24,17,1)="1","Laki-Laki","Perempuan")</f>
        <v>Laki-Laki</v>
      </c>
      <c r="R24" s="75"/>
      <c r="S24" s="75"/>
      <c r="T24" s="68"/>
      <c r="U24" s="68"/>
      <c r="V24" s="68"/>
    </row>
    <row r="25" spans="1:22">
      <c r="A25" s="96">
        <v>9</v>
      </c>
      <c r="B25" s="92" t="s">
        <v>55</v>
      </c>
      <c r="C25" s="107" t="s">
        <v>397</v>
      </c>
      <c r="D25" s="99" t="s">
        <v>56</v>
      </c>
      <c r="E25" s="99">
        <f t="shared" ref="E25:E27" si="2">2016-(MID(C25,10,4))</f>
        <v>22</v>
      </c>
      <c r="F25" s="99">
        <f>2015-(MID(C25,1,4))</f>
        <v>43</v>
      </c>
      <c r="G25" s="88" t="s">
        <v>54</v>
      </c>
      <c r="H25" s="89">
        <v>41730</v>
      </c>
      <c r="I25" s="110">
        <v>43191</v>
      </c>
      <c r="J25" s="92" t="s">
        <v>494</v>
      </c>
      <c r="K25" s="92" t="s">
        <v>39</v>
      </c>
      <c r="L25" s="94" t="s">
        <v>442</v>
      </c>
      <c r="M25" s="90"/>
      <c r="N25" s="88" t="s">
        <v>30</v>
      </c>
      <c r="O25" s="88" t="s">
        <v>31</v>
      </c>
      <c r="P25" s="88" t="s">
        <v>52</v>
      </c>
      <c r="Q25" s="117" t="str">
        <f>IF(MID(C25,17,1)="1","Laki-Laki","Perempuan")</f>
        <v>Laki-Laki</v>
      </c>
      <c r="R25" s="121"/>
      <c r="S25" s="121" t="s">
        <v>488</v>
      </c>
    </row>
    <row r="26" spans="1:22" ht="23.25" customHeight="1">
      <c r="A26" s="97"/>
      <c r="B26" s="93"/>
      <c r="C26" s="108"/>
      <c r="D26" s="100"/>
      <c r="E26" s="100"/>
      <c r="F26" s="100"/>
      <c r="G26" s="88"/>
      <c r="H26" s="89"/>
      <c r="I26" s="111"/>
      <c r="J26" s="93"/>
      <c r="K26" s="93"/>
      <c r="L26" s="95"/>
      <c r="M26" s="91"/>
      <c r="N26" s="88"/>
      <c r="O26" s="88"/>
      <c r="P26" s="88"/>
      <c r="Q26" s="117"/>
      <c r="R26" s="124"/>
      <c r="S26" s="124"/>
    </row>
    <row r="27" spans="1:22">
      <c r="A27" s="96">
        <v>10</v>
      </c>
      <c r="B27" s="92" t="s">
        <v>57</v>
      </c>
      <c r="C27" s="107" t="s">
        <v>398</v>
      </c>
      <c r="D27" s="92" t="s">
        <v>58</v>
      </c>
      <c r="E27" s="99">
        <f t="shared" si="2"/>
        <v>6</v>
      </c>
      <c r="F27" s="99">
        <f>2016-(MID(C27,1,4))</f>
        <v>46</v>
      </c>
      <c r="G27" s="88" t="s">
        <v>54</v>
      </c>
      <c r="H27" s="89">
        <v>42461</v>
      </c>
      <c r="I27" s="110">
        <v>43922</v>
      </c>
      <c r="J27" s="92" t="s">
        <v>431</v>
      </c>
      <c r="K27" s="92" t="s">
        <v>39</v>
      </c>
      <c r="L27" s="94" t="s">
        <v>442</v>
      </c>
      <c r="M27" s="90"/>
      <c r="N27" s="88" t="s">
        <v>27</v>
      </c>
      <c r="O27" s="88" t="s">
        <v>28</v>
      </c>
      <c r="P27" s="88" t="s">
        <v>60</v>
      </c>
      <c r="Q27" s="117" t="str">
        <f>IF(MID(C27,15,1)="1","Laki-Laki","Perempuan")</f>
        <v>Laki-Laki</v>
      </c>
      <c r="R27" s="121" t="s">
        <v>488</v>
      </c>
      <c r="S27" s="121"/>
    </row>
    <row r="28" spans="1:22" ht="23.25" customHeight="1">
      <c r="A28" s="97"/>
      <c r="B28" s="93"/>
      <c r="C28" s="108"/>
      <c r="D28" s="93"/>
      <c r="E28" s="100"/>
      <c r="F28" s="100"/>
      <c r="G28" s="88"/>
      <c r="H28" s="89"/>
      <c r="I28" s="111"/>
      <c r="J28" s="93"/>
      <c r="K28" s="93"/>
      <c r="L28" s="95"/>
      <c r="M28" s="91"/>
      <c r="N28" s="88"/>
      <c r="O28" s="88"/>
      <c r="P28" s="88"/>
      <c r="Q28" s="117"/>
      <c r="R28" s="124"/>
      <c r="S28" s="124"/>
    </row>
    <row r="29" spans="1:22" ht="30.5" customHeight="1">
      <c r="A29" s="73">
        <v>11</v>
      </c>
      <c r="B29" s="11" t="s">
        <v>64</v>
      </c>
      <c r="C29" s="10" t="s">
        <v>400</v>
      </c>
      <c r="D29" s="70" t="s">
        <v>65</v>
      </c>
      <c r="E29" s="70">
        <f t="shared" ref="E29:E30" si="3">2016-(MID(C29,10,4))</f>
        <v>6</v>
      </c>
      <c r="F29" s="70">
        <f>2016-(MID(C29,1,4))</f>
        <v>30</v>
      </c>
      <c r="G29" s="70" t="s">
        <v>59</v>
      </c>
      <c r="H29" s="71">
        <v>41730</v>
      </c>
      <c r="I29" s="71">
        <v>43193</v>
      </c>
      <c r="J29" s="70" t="s">
        <v>436</v>
      </c>
      <c r="K29" s="70" t="s">
        <v>452</v>
      </c>
      <c r="L29" s="54" t="s">
        <v>442</v>
      </c>
      <c r="M29" s="70"/>
      <c r="N29" s="70" t="s">
        <v>30</v>
      </c>
      <c r="O29" s="72" t="s">
        <v>67</v>
      </c>
      <c r="P29" s="70" t="s">
        <v>68</v>
      </c>
      <c r="Q29" s="74" t="str">
        <f>IF(MID(C29,15,1)="1","Laki-Laki","Perempuan")</f>
        <v>Laki-Laki</v>
      </c>
      <c r="R29" s="75"/>
      <c r="S29" s="75" t="s">
        <v>488</v>
      </c>
    </row>
    <row r="30" spans="1:22" ht="30" customHeight="1">
      <c r="A30" s="73">
        <v>12</v>
      </c>
      <c r="B30" s="70" t="s">
        <v>80</v>
      </c>
      <c r="C30" s="60" t="s">
        <v>81</v>
      </c>
      <c r="D30" s="70" t="s">
        <v>82</v>
      </c>
      <c r="E30" s="70">
        <f t="shared" si="3"/>
        <v>6</v>
      </c>
      <c r="F30" s="70">
        <f t="shared" ref="F30" si="4">2016-(MID(C30,1,4))</f>
        <v>31</v>
      </c>
      <c r="G30" s="70" t="s">
        <v>59</v>
      </c>
      <c r="H30" s="71">
        <v>41730</v>
      </c>
      <c r="I30" s="71">
        <v>43191</v>
      </c>
      <c r="J30" s="70" t="s">
        <v>435</v>
      </c>
      <c r="K30" s="70" t="s">
        <v>452</v>
      </c>
      <c r="L30" s="51" t="s">
        <v>442</v>
      </c>
      <c r="M30" s="70"/>
      <c r="N30" s="70" t="s">
        <v>30</v>
      </c>
      <c r="O30" s="70" t="s">
        <v>37</v>
      </c>
      <c r="P30" s="70" t="s">
        <v>83</v>
      </c>
      <c r="Q30" s="74" t="str">
        <f t="shared" ref="Q30" si="5">IF(MID(C30,15,1)="1","Laki-Laki","Perempuan")</f>
        <v>Laki-Laki</v>
      </c>
      <c r="R30" s="75" t="s">
        <v>488</v>
      </c>
      <c r="S30" s="75" t="s">
        <v>488</v>
      </c>
    </row>
    <row r="31" spans="1:22" ht="26" customHeight="1">
      <c r="A31" s="73">
        <v>13</v>
      </c>
      <c r="B31" s="70" t="s">
        <v>84</v>
      </c>
      <c r="C31" s="60" t="s">
        <v>85</v>
      </c>
      <c r="D31" s="70" t="s">
        <v>86</v>
      </c>
      <c r="E31" s="70">
        <f>2016-(MID(C31,10,4))</f>
        <v>6</v>
      </c>
      <c r="F31" s="70">
        <f>2016-(MID(C31,1,4))</f>
        <v>30</v>
      </c>
      <c r="G31" s="70" t="s">
        <v>59</v>
      </c>
      <c r="H31" s="71">
        <v>41730</v>
      </c>
      <c r="I31" s="71">
        <v>43191</v>
      </c>
      <c r="J31" s="70" t="s">
        <v>458</v>
      </c>
      <c r="K31" s="70" t="s">
        <v>452</v>
      </c>
      <c r="L31" s="51" t="s">
        <v>447</v>
      </c>
      <c r="M31" s="70"/>
      <c r="N31" s="70" t="s">
        <v>27</v>
      </c>
      <c r="O31" s="70" t="s">
        <v>87</v>
      </c>
      <c r="P31" s="70" t="s">
        <v>52</v>
      </c>
      <c r="Q31" s="74" t="str">
        <f>IF(MID(C31,17,1)="1","Laki-Laki","Perempuan")</f>
        <v>Laki-Laki</v>
      </c>
      <c r="R31" s="75"/>
      <c r="S31" s="75"/>
    </row>
    <row r="32" spans="1:22" ht="22.5" customHeight="1">
      <c r="A32" s="73">
        <v>14</v>
      </c>
      <c r="B32" s="70" t="s">
        <v>92</v>
      </c>
      <c r="C32" s="60" t="s">
        <v>93</v>
      </c>
      <c r="D32" s="70" t="s">
        <v>94</v>
      </c>
      <c r="E32" s="70">
        <f t="shared" ref="E32" si="6">2016-(MID(C32,10,4))</f>
        <v>5</v>
      </c>
      <c r="F32" s="70">
        <f t="shared" ref="F32" si="7">2016-(MID(C32,1,4))</f>
        <v>28</v>
      </c>
      <c r="G32" s="70" t="s">
        <v>59</v>
      </c>
      <c r="H32" s="71">
        <v>42095</v>
      </c>
      <c r="I32" s="71">
        <v>43556</v>
      </c>
      <c r="J32" s="70" t="s">
        <v>495</v>
      </c>
      <c r="K32" s="70" t="s">
        <v>61</v>
      </c>
      <c r="L32" s="49"/>
      <c r="M32" s="70"/>
      <c r="N32" s="70" t="s">
        <v>27</v>
      </c>
      <c r="O32" s="70" t="s">
        <v>53</v>
      </c>
      <c r="P32" s="70" t="s">
        <v>91</v>
      </c>
      <c r="Q32" s="74" t="str">
        <f>IF(MID(C32,17,2)="2","Laki-Laki","Perempuan")</f>
        <v>Perempuan</v>
      </c>
      <c r="R32" s="75"/>
      <c r="S32" s="75"/>
    </row>
    <row r="33" spans="1:19" ht="31.5" customHeight="1">
      <c r="A33" s="73">
        <v>15</v>
      </c>
      <c r="B33" s="58" t="s">
        <v>88</v>
      </c>
      <c r="C33" s="60" t="s">
        <v>89</v>
      </c>
      <c r="D33" s="58" t="s">
        <v>90</v>
      </c>
      <c r="E33" s="58">
        <f t="shared" ref="E33" si="8">2016-(MID(C33,10,4))</f>
        <v>5</v>
      </c>
      <c r="F33" s="58">
        <f t="shared" ref="F33" si="9">2016-(MID(C33,1,4))</f>
        <v>30</v>
      </c>
      <c r="G33" s="58" t="s">
        <v>59</v>
      </c>
      <c r="H33" s="59">
        <v>42095</v>
      </c>
      <c r="I33" s="59">
        <v>43556</v>
      </c>
      <c r="J33" s="58" t="s">
        <v>457</v>
      </c>
      <c r="K33" s="58" t="s">
        <v>452</v>
      </c>
      <c r="L33" s="51" t="s">
        <v>448</v>
      </c>
      <c r="M33" s="58"/>
      <c r="N33" s="58" t="s">
        <v>27</v>
      </c>
      <c r="O33" s="58" t="s">
        <v>53</v>
      </c>
      <c r="P33" s="58" t="s">
        <v>91</v>
      </c>
      <c r="Q33" s="66" t="str">
        <f>IF(MID(C33,15,1)="1","Laki-Laki","Perempuan")</f>
        <v>Laki-Laki</v>
      </c>
      <c r="R33" s="2"/>
      <c r="S33" s="2"/>
    </row>
    <row r="34" spans="1:19" ht="29.25" customHeight="1">
      <c r="A34" s="73">
        <v>16</v>
      </c>
      <c r="B34" s="17" t="s">
        <v>393</v>
      </c>
      <c r="C34" s="10" t="s">
        <v>399</v>
      </c>
      <c r="D34" s="15" t="s">
        <v>394</v>
      </c>
      <c r="E34" s="58">
        <f t="shared" ref="E34" si="10">2016-(MID(C34,10,4))</f>
        <v>30</v>
      </c>
      <c r="F34" s="58">
        <f t="shared" ref="F34" si="11">2016-(MID(C34,1,4))</f>
        <v>52</v>
      </c>
      <c r="G34" s="55" t="s">
        <v>25</v>
      </c>
      <c r="H34" s="59">
        <v>42095</v>
      </c>
      <c r="I34" s="59">
        <v>43556</v>
      </c>
      <c r="J34" s="17"/>
      <c r="K34" s="53" t="s">
        <v>61</v>
      </c>
      <c r="L34" s="51" t="s">
        <v>448</v>
      </c>
      <c r="M34" s="29"/>
      <c r="N34" s="15"/>
      <c r="O34" s="15"/>
      <c r="P34" s="15"/>
      <c r="Q34" s="66" t="str">
        <f t="shared" ref="Q34" si="12">IF(MID(C34,15,1)="1","Laki-Laki","Perempuan")</f>
        <v>Laki-Laki</v>
      </c>
      <c r="R34" s="2"/>
      <c r="S34" s="2"/>
    </row>
    <row r="35" spans="1:19" ht="58.5" customHeight="1">
      <c r="A35" s="73">
        <v>17</v>
      </c>
      <c r="B35" s="15" t="s">
        <v>69</v>
      </c>
      <c r="C35" s="10" t="s">
        <v>401</v>
      </c>
      <c r="D35" s="15" t="s">
        <v>70</v>
      </c>
      <c r="E35" s="50">
        <f t="shared" ref="E35:E37" si="13">2016-(MID(C35,10,4))</f>
        <v>34</v>
      </c>
      <c r="F35" s="15">
        <f t="shared" ref="F35:F56" si="14">2016-(MID(C35,1,4))</f>
        <v>53</v>
      </c>
      <c r="G35" s="15" t="s">
        <v>59</v>
      </c>
      <c r="H35" s="14">
        <v>38808</v>
      </c>
      <c r="I35" s="14"/>
      <c r="J35" s="15" t="s">
        <v>71</v>
      </c>
      <c r="K35" s="15" t="s">
        <v>61</v>
      </c>
      <c r="L35" s="51" t="s">
        <v>449</v>
      </c>
      <c r="M35" s="15"/>
      <c r="N35" s="15" t="s">
        <v>44</v>
      </c>
      <c r="O35" s="15" t="s">
        <v>72</v>
      </c>
      <c r="P35" s="15" t="s">
        <v>73</v>
      </c>
      <c r="Q35" s="66" t="str">
        <f>IF(MID(C35,17,1)="1","Laki-Laki","Perempuan")</f>
        <v>Laki-Laki</v>
      </c>
      <c r="R35" s="2" t="s">
        <v>488</v>
      </c>
      <c r="S35" s="2" t="s">
        <v>488</v>
      </c>
    </row>
    <row r="36" spans="1:19" ht="67.5" customHeight="1">
      <c r="A36" s="73">
        <v>18</v>
      </c>
      <c r="B36" s="15" t="s">
        <v>74</v>
      </c>
      <c r="C36" s="10" t="s">
        <v>402</v>
      </c>
      <c r="D36" s="15" t="s">
        <v>75</v>
      </c>
      <c r="E36" s="50">
        <f t="shared" si="13"/>
        <v>24</v>
      </c>
      <c r="F36" s="15">
        <f t="shared" si="14"/>
        <v>49</v>
      </c>
      <c r="G36" s="15" t="s">
        <v>59</v>
      </c>
      <c r="H36" s="14">
        <v>40634</v>
      </c>
      <c r="I36" s="14"/>
      <c r="J36" s="15" t="s">
        <v>76</v>
      </c>
      <c r="K36" s="15" t="s">
        <v>61</v>
      </c>
      <c r="L36" s="51" t="s">
        <v>450</v>
      </c>
      <c r="M36" s="15"/>
      <c r="N36" s="15" t="s">
        <v>44</v>
      </c>
      <c r="O36" s="15" t="s">
        <v>63</v>
      </c>
      <c r="P36" s="15"/>
      <c r="Q36" s="66" t="str">
        <f>IF(MID(C36,17,1)="1","Laki-Laki","Perempuan")</f>
        <v>Laki-Laki</v>
      </c>
      <c r="R36" s="2"/>
      <c r="S36" s="2"/>
    </row>
    <row r="37" spans="1:19" ht="66" customHeight="1">
      <c r="A37" s="73">
        <v>19</v>
      </c>
      <c r="B37" s="15" t="s">
        <v>77</v>
      </c>
      <c r="C37" s="10" t="s">
        <v>403</v>
      </c>
      <c r="D37" s="15" t="s">
        <v>78</v>
      </c>
      <c r="E37" s="50">
        <f t="shared" si="13"/>
        <v>29</v>
      </c>
      <c r="F37" s="15">
        <f t="shared" si="14"/>
        <v>54</v>
      </c>
      <c r="G37" s="15" t="s">
        <v>59</v>
      </c>
      <c r="H37" s="14">
        <v>41730</v>
      </c>
      <c r="I37" s="14"/>
      <c r="J37" s="15" t="s">
        <v>66</v>
      </c>
      <c r="K37" s="15" t="s">
        <v>61</v>
      </c>
      <c r="L37" s="51" t="s">
        <v>451</v>
      </c>
      <c r="M37" s="15"/>
      <c r="N37" s="15" t="s">
        <v>44</v>
      </c>
      <c r="O37" s="15" t="s">
        <v>73</v>
      </c>
      <c r="P37" s="15" t="s">
        <v>79</v>
      </c>
      <c r="Q37" s="66" t="str">
        <f>IF(MID(C37,17,1)="1","Laki-Laki","Perempuan")</f>
        <v>Laki-Laki</v>
      </c>
      <c r="R37" s="2" t="s">
        <v>488</v>
      </c>
      <c r="S37" s="2" t="s">
        <v>488</v>
      </c>
    </row>
    <row r="38" spans="1:19" ht="36.75" customHeight="1">
      <c r="A38" s="73">
        <v>20</v>
      </c>
      <c r="B38" s="15" t="s">
        <v>92</v>
      </c>
      <c r="C38" s="13" t="s">
        <v>93</v>
      </c>
      <c r="D38" s="15" t="s">
        <v>94</v>
      </c>
      <c r="E38" s="15">
        <f t="shared" ref="E38:E56" si="15">2016-(MID(C38,10,4))</f>
        <v>5</v>
      </c>
      <c r="F38" s="15">
        <f t="shared" si="14"/>
        <v>28</v>
      </c>
      <c r="G38" s="15" t="s">
        <v>59</v>
      </c>
      <c r="H38" s="14">
        <v>42095</v>
      </c>
      <c r="I38" s="14">
        <v>43556</v>
      </c>
      <c r="J38" s="15" t="s">
        <v>95</v>
      </c>
      <c r="K38" s="15" t="s">
        <v>61</v>
      </c>
      <c r="L38" s="16"/>
      <c r="M38" s="15"/>
      <c r="N38" s="15" t="s">
        <v>27</v>
      </c>
      <c r="O38" s="15" t="s">
        <v>53</v>
      </c>
      <c r="P38" s="15" t="s">
        <v>91</v>
      </c>
      <c r="Q38" s="66" t="str">
        <f>IF(MID(C38,17,2)="2","Laki-Laki","Perempuan")</f>
        <v>Perempuan</v>
      </c>
      <c r="R38" s="2"/>
      <c r="S38" s="2"/>
    </row>
    <row r="39" spans="1:19" ht="29.25" customHeight="1">
      <c r="A39" s="73">
        <v>21</v>
      </c>
      <c r="B39" s="15" t="s">
        <v>96</v>
      </c>
      <c r="C39" s="13" t="s">
        <v>97</v>
      </c>
      <c r="D39" s="15" t="s">
        <v>98</v>
      </c>
      <c r="E39" s="15">
        <f t="shared" si="15"/>
        <v>5</v>
      </c>
      <c r="F39" s="15">
        <f t="shared" si="14"/>
        <v>32</v>
      </c>
      <c r="G39" s="15" t="s">
        <v>99</v>
      </c>
      <c r="H39" s="14">
        <v>41730</v>
      </c>
      <c r="I39" s="14">
        <v>43191</v>
      </c>
      <c r="J39" s="15" t="s">
        <v>100</v>
      </c>
      <c r="K39" s="15" t="s">
        <v>61</v>
      </c>
      <c r="L39" s="16"/>
      <c r="M39" s="15"/>
      <c r="N39" s="15" t="s">
        <v>27</v>
      </c>
      <c r="O39" s="15" t="s">
        <v>32</v>
      </c>
      <c r="P39" s="15" t="s">
        <v>29</v>
      </c>
      <c r="Q39" s="66" t="str">
        <f>IF(MID(C39,17,2)="2","Laki-Laki","Perempuan")</f>
        <v>Perempuan</v>
      </c>
      <c r="R39" s="2"/>
      <c r="S39" s="2"/>
    </row>
    <row r="40" spans="1:19" ht="40.5" customHeight="1">
      <c r="A40" s="73">
        <v>22</v>
      </c>
      <c r="B40" s="58" t="s">
        <v>412</v>
      </c>
      <c r="C40" s="60" t="s">
        <v>413</v>
      </c>
      <c r="D40" s="58" t="s">
        <v>414</v>
      </c>
      <c r="E40" s="58">
        <f>2016-(MID(C40,10,4))</f>
        <v>1</v>
      </c>
      <c r="F40" s="58">
        <f>2016-(MID(C40,1,4))</f>
        <v>23</v>
      </c>
      <c r="G40" s="58" t="s">
        <v>415</v>
      </c>
      <c r="H40" s="59">
        <v>42186</v>
      </c>
      <c r="I40" s="59">
        <v>43556</v>
      </c>
      <c r="J40" s="58" t="s">
        <v>95</v>
      </c>
      <c r="K40" s="58" t="s">
        <v>61</v>
      </c>
      <c r="L40" s="58"/>
      <c r="M40" s="58"/>
      <c r="N40" s="58" t="s">
        <v>416</v>
      </c>
      <c r="O40" s="58" t="s">
        <v>417</v>
      </c>
      <c r="P40" s="58" t="s">
        <v>418</v>
      </c>
      <c r="Q40" s="66" t="str">
        <f>IF(MID(C40,17,1)="1","Laki-Laki","Perempuan")</f>
        <v>Laki-Laki</v>
      </c>
      <c r="R40" s="2"/>
      <c r="S40" s="2"/>
    </row>
    <row r="41" spans="1:19" ht="35.15" customHeight="1">
      <c r="A41" s="73">
        <v>23</v>
      </c>
      <c r="B41" s="15" t="s">
        <v>101</v>
      </c>
      <c r="C41" s="13" t="s">
        <v>102</v>
      </c>
      <c r="D41" s="12" t="s">
        <v>103</v>
      </c>
      <c r="E41" s="15">
        <f t="shared" si="15"/>
        <v>1</v>
      </c>
      <c r="F41" s="15">
        <f t="shared" si="14"/>
        <v>25</v>
      </c>
      <c r="G41" s="15" t="s">
        <v>99</v>
      </c>
      <c r="H41" s="14">
        <v>42036</v>
      </c>
      <c r="I41" s="14">
        <v>43556</v>
      </c>
      <c r="J41" s="15" t="s">
        <v>104</v>
      </c>
      <c r="K41" s="15" t="s">
        <v>61</v>
      </c>
      <c r="L41" s="16"/>
      <c r="M41" s="15"/>
      <c r="N41" s="15" t="s">
        <v>27</v>
      </c>
      <c r="O41" s="41" t="s">
        <v>409</v>
      </c>
      <c r="P41" s="41" t="s">
        <v>410</v>
      </c>
      <c r="Q41" s="66" t="str">
        <f t="shared" ref="Q41:Q72" si="16">IF(MID(C41,17,1)="1","Laki-Laki","Perempuan")</f>
        <v>Laki-Laki</v>
      </c>
      <c r="R41" s="2"/>
      <c r="S41" s="2"/>
    </row>
    <row r="42" spans="1:19" ht="27" customHeight="1">
      <c r="A42" s="73">
        <v>24</v>
      </c>
      <c r="B42" s="41" t="s">
        <v>406</v>
      </c>
      <c r="C42" s="13" t="s">
        <v>152</v>
      </c>
      <c r="D42" s="15" t="s">
        <v>153</v>
      </c>
      <c r="E42" s="15">
        <f>2016-(MID(C42,10,4))</f>
        <v>10</v>
      </c>
      <c r="F42" s="15">
        <f>2016-(MID(C42,1,4))</f>
        <v>38</v>
      </c>
      <c r="G42" s="15" t="s">
        <v>99</v>
      </c>
      <c r="H42" s="14">
        <v>42461</v>
      </c>
      <c r="I42" s="14">
        <v>43922</v>
      </c>
      <c r="J42" s="15" t="s">
        <v>154</v>
      </c>
      <c r="K42" s="15" t="s">
        <v>61</v>
      </c>
      <c r="L42" s="15"/>
      <c r="M42" s="15"/>
      <c r="N42" s="15" t="s">
        <v>44</v>
      </c>
      <c r="O42" s="15" t="s">
        <v>73</v>
      </c>
      <c r="P42" s="15" t="s">
        <v>73</v>
      </c>
      <c r="Q42" s="66" t="str">
        <f>IF(MID(C42,17,1)="1","Laki-Laki","Perempuan")</f>
        <v>Laki-Laki</v>
      </c>
      <c r="R42" s="2" t="s">
        <v>488</v>
      </c>
      <c r="S42" s="2"/>
    </row>
    <row r="43" spans="1:19" ht="45.75" customHeight="1">
      <c r="A43" s="73">
        <v>25</v>
      </c>
      <c r="B43" s="41" t="s">
        <v>407</v>
      </c>
      <c r="C43" s="13" t="s">
        <v>155</v>
      </c>
      <c r="D43" s="15" t="s">
        <v>156</v>
      </c>
      <c r="E43" s="15">
        <f>2016-(MID(C43,10,4))</f>
        <v>10</v>
      </c>
      <c r="F43" s="15">
        <f>2016-(MID(C43,1,4))</f>
        <v>36</v>
      </c>
      <c r="G43" s="41" t="s">
        <v>99</v>
      </c>
      <c r="H43" s="14">
        <v>42461</v>
      </c>
      <c r="I43" s="14">
        <v>43922</v>
      </c>
      <c r="J43" s="58" t="s">
        <v>464</v>
      </c>
      <c r="K43" s="15" t="s">
        <v>61</v>
      </c>
      <c r="L43" s="15"/>
      <c r="M43" s="15"/>
      <c r="N43" s="15" t="s">
        <v>44</v>
      </c>
      <c r="O43" s="15" t="s">
        <v>73</v>
      </c>
      <c r="P43" s="15" t="s">
        <v>157</v>
      </c>
      <c r="Q43" s="66" t="str">
        <f>IF(MID(C43,17,1)="1","Laki-Laki","Perempuan")</f>
        <v>Laki-Laki</v>
      </c>
      <c r="R43" s="2" t="s">
        <v>488</v>
      </c>
      <c r="S43" s="2"/>
    </row>
    <row r="44" spans="1:19" ht="70">
      <c r="A44" s="73">
        <v>26</v>
      </c>
      <c r="B44" s="56" t="s">
        <v>419</v>
      </c>
      <c r="C44" s="57" t="s">
        <v>420</v>
      </c>
      <c r="D44" s="48" t="s">
        <v>421</v>
      </c>
      <c r="E44" s="48">
        <f>2016-(MID(C44,10,4))</f>
        <v>6</v>
      </c>
      <c r="F44" s="48">
        <f>2016-(MID(C44,1,4))</f>
        <v>38</v>
      </c>
      <c r="G44" s="48" t="s">
        <v>99</v>
      </c>
      <c r="H44" s="46">
        <v>42461</v>
      </c>
      <c r="I44" s="46">
        <v>43922</v>
      </c>
      <c r="J44" s="58" t="s">
        <v>66</v>
      </c>
      <c r="K44" s="48" t="s">
        <v>61</v>
      </c>
      <c r="L44" s="48"/>
      <c r="M44" s="48"/>
      <c r="N44" s="48" t="s">
        <v>27</v>
      </c>
      <c r="O44" s="48"/>
      <c r="P44" s="48"/>
      <c r="Q44" s="66" t="str">
        <f>IF(MID(C44,17,1)="1","Laki-Laki","Perempuan")</f>
        <v>Laki-Laki</v>
      </c>
      <c r="R44" s="2"/>
      <c r="S44" s="2" t="s">
        <v>488</v>
      </c>
    </row>
    <row r="45" spans="1:19" ht="59.25" customHeight="1">
      <c r="A45" s="73">
        <v>27</v>
      </c>
      <c r="B45" s="15" t="s">
        <v>105</v>
      </c>
      <c r="C45" s="13" t="s">
        <v>106</v>
      </c>
      <c r="D45" s="15" t="s">
        <v>107</v>
      </c>
      <c r="E45" s="15">
        <f t="shared" si="15"/>
        <v>31</v>
      </c>
      <c r="F45" s="15">
        <f t="shared" si="14"/>
        <v>54</v>
      </c>
      <c r="G45" s="58" t="s">
        <v>465</v>
      </c>
      <c r="H45" s="14">
        <v>41183</v>
      </c>
      <c r="I45" s="14">
        <v>42644</v>
      </c>
      <c r="J45" s="58" t="s">
        <v>466</v>
      </c>
      <c r="K45" s="15" t="s">
        <v>61</v>
      </c>
      <c r="L45" s="15"/>
      <c r="M45" s="15"/>
      <c r="N45" s="15" t="s">
        <v>44</v>
      </c>
      <c r="O45" s="15" t="s">
        <v>73</v>
      </c>
      <c r="P45" s="15" t="s">
        <v>79</v>
      </c>
      <c r="Q45" s="66" t="str">
        <f>IF(MID(C45,17,2)="2","Laki-Laki","Perempuan")</f>
        <v>Perempuan</v>
      </c>
      <c r="R45" s="2"/>
      <c r="S45" s="2"/>
    </row>
    <row r="46" spans="1:19" ht="66" customHeight="1">
      <c r="A46" s="73">
        <v>28</v>
      </c>
      <c r="B46" s="58" t="s">
        <v>468</v>
      </c>
      <c r="C46" s="60" t="s">
        <v>138</v>
      </c>
      <c r="D46" s="58" t="s">
        <v>139</v>
      </c>
      <c r="E46" s="58">
        <f t="shared" si="15"/>
        <v>10</v>
      </c>
      <c r="F46" s="58">
        <f t="shared" si="14"/>
        <v>47</v>
      </c>
      <c r="G46" s="58" t="s">
        <v>465</v>
      </c>
      <c r="H46" s="59">
        <v>41730</v>
      </c>
      <c r="I46" s="59">
        <v>43191</v>
      </c>
      <c r="J46" s="58" t="s">
        <v>66</v>
      </c>
      <c r="K46" s="58" t="s">
        <v>61</v>
      </c>
      <c r="L46" s="58"/>
      <c r="M46" s="58"/>
      <c r="N46" s="58" t="s">
        <v>44</v>
      </c>
      <c r="O46" s="58" t="s">
        <v>73</v>
      </c>
      <c r="P46" s="58" t="s">
        <v>140</v>
      </c>
      <c r="Q46" s="66" t="str">
        <f t="shared" ref="Q46:Q52" si="17">IF(MID(C46,17,1)="1","Laki-Laki","Perempuan")</f>
        <v>Laki-Laki</v>
      </c>
      <c r="R46" s="2" t="s">
        <v>488</v>
      </c>
      <c r="S46" s="2"/>
    </row>
    <row r="47" spans="1:19" ht="65.25" customHeight="1">
      <c r="A47" s="73">
        <v>29</v>
      </c>
      <c r="B47" s="58" t="s">
        <v>149</v>
      </c>
      <c r="C47" s="60" t="s">
        <v>150</v>
      </c>
      <c r="D47" s="58" t="s">
        <v>151</v>
      </c>
      <c r="E47" s="58">
        <f t="shared" si="15"/>
        <v>10</v>
      </c>
      <c r="F47" s="58">
        <f t="shared" si="14"/>
        <v>49</v>
      </c>
      <c r="G47" s="58" t="s">
        <v>465</v>
      </c>
      <c r="H47" s="59">
        <v>41730</v>
      </c>
      <c r="I47" s="59">
        <v>43191</v>
      </c>
      <c r="J47" s="58" t="s">
        <v>66</v>
      </c>
      <c r="K47" s="58" t="s">
        <v>61</v>
      </c>
      <c r="L47" s="58"/>
      <c r="M47" s="58"/>
      <c r="N47" s="58" t="s">
        <v>44</v>
      </c>
      <c r="O47" s="58" t="s">
        <v>73</v>
      </c>
      <c r="P47" s="58"/>
      <c r="Q47" s="66" t="str">
        <f t="shared" si="17"/>
        <v>Laki-Laki</v>
      </c>
      <c r="R47" s="2" t="s">
        <v>488</v>
      </c>
      <c r="S47" s="2"/>
    </row>
    <row r="48" spans="1:19" ht="63.75" customHeight="1">
      <c r="A48" s="73">
        <v>30</v>
      </c>
      <c r="B48" s="58" t="s">
        <v>165</v>
      </c>
      <c r="C48" s="60" t="s">
        <v>166</v>
      </c>
      <c r="D48" s="58" t="s">
        <v>167</v>
      </c>
      <c r="E48" s="58">
        <f t="shared" si="15"/>
        <v>9</v>
      </c>
      <c r="F48" s="58">
        <f t="shared" si="14"/>
        <v>47</v>
      </c>
      <c r="G48" s="58" t="s">
        <v>465</v>
      </c>
      <c r="H48" s="59">
        <v>42095</v>
      </c>
      <c r="I48" s="59">
        <v>43556</v>
      </c>
      <c r="J48" s="58" t="s">
        <v>76</v>
      </c>
      <c r="K48" s="58" t="s">
        <v>61</v>
      </c>
      <c r="L48" s="49"/>
      <c r="M48" s="58"/>
      <c r="N48" s="58" t="s">
        <v>44</v>
      </c>
      <c r="O48" s="58"/>
      <c r="P48" s="58" t="s">
        <v>168</v>
      </c>
      <c r="Q48" s="66" t="str">
        <f t="shared" si="17"/>
        <v>Laki-Laki</v>
      </c>
      <c r="R48" s="2" t="s">
        <v>488</v>
      </c>
      <c r="S48" s="2"/>
    </row>
    <row r="49" spans="1:19" ht="63.75" customHeight="1">
      <c r="A49" s="73">
        <v>31</v>
      </c>
      <c r="B49" s="58" t="s">
        <v>169</v>
      </c>
      <c r="C49" s="60" t="s">
        <v>170</v>
      </c>
      <c r="D49" s="58" t="s">
        <v>171</v>
      </c>
      <c r="E49" s="58">
        <f t="shared" si="15"/>
        <v>9</v>
      </c>
      <c r="F49" s="58">
        <f t="shared" si="14"/>
        <v>47</v>
      </c>
      <c r="G49" s="58" t="s">
        <v>465</v>
      </c>
      <c r="H49" s="59">
        <v>42095</v>
      </c>
      <c r="I49" s="59">
        <v>43556</v>
      </c>
      <c r="J49" s="58" t="s">
        <v>76</v>
      </c>
      <c r="K49" s="58" t="s">
        <v>61</v>
      </c>
      <c r="L49" s="49"/>
      <c r="M49" s="58"/>
      <c r="N49" s="58" t="s">
        <v>44</v>
      </c>
      <c r="O49" s="58"/>
      <c r="P49" s="58" t="s">
        <v>172</v>
      </c>
      <c r="Q49" s="66" t="str">
        <f t="shared" si="17"/>
        <v>Laki-Laki</v>
      </c>
      <c r="R49" s="2" t="s">
        <v>488</v>
      </c>
      <c r="S49" s="2"/>
    </row>
    <row r="50" spans="1:19" ht="69.75" customHeight="1">
      <c r="A50" s="73">
        <v>32</v>
      </c>
      <c r="B50" s="58" t="s">
        <v>200</v>
      </c>
      <c r="C50" s="60" t="s">
        <v>201</v>
      </c>
      <c r="D50" s="58" t="s">
        <v>202</v>
      </c>
      <c r="E50" s="58">
        <f t="shared" si="15"/>
        <v>9</v>
      </c>
      <c r="F50" s="58">
        <f t="shared" si="14"/>
        <v>43</v>
      </c>
      <c r="G50" s="58" t="s">
        <v>465</v>
      </c>
      <c r="H50" s="59">
        <v>42095</v>
      </c>
      <c r="I50" s="59">
        <v>43556</v>
      </c>
      <c r="J50" s="58" t="s">
        <v>76</v>
      </c>
      <c r="K50" s="58" t="s">
        <v>61</v>
      </c>
      <c r="L50" s="49"/>
      <c r="M50" s="58"/>
      <c r="N50" s="58" t="s">
        <v>44</v>
      </c>
      <c r="O50" s="58" t="s">
        <v>73</v>
      </c>
      <c r="P50" s="58" t="s">
        <v>203</v>
      </c>
      <c r="Q50" s="66" t="str">
        <f t="shared" si="17"/>
        <v>Laki-Laki</v>
      </c>
      <c r="R50" s="2" t="s">
        <v>488</v>
      </c>
      <c r="S50" s="2"/>
    </row>
    <row r="51" spans="1:19" ht="66" customHeight="1">
      <c r="A51" s="73">
        <v>33</v>
      </c>
      <c r="B51" s="58" t="s">
        <v>472</v>
      </c>
      <c r="C51" s="60" t="s">
        <v>212</v>
      </c>
      <c r="D51" s="58" t="s">
        <v>213</v>
      </c>
      <c r="E51" s="58">
        <f t="shared" si="15"/>
        <v>9</v>
      </c>
      <c r="F51" s="58">
        <f t="shared" si="14"/>
        <v>41</v>
      </c>
      <c r="G51" s="58" t="s">
        <v>465</v>
      </c>
      <c r="H51" s="59">
        <v>42095</v>
      </c>
      <c r="I51" s="59">
        <v>43556</v>
      </c>
      <c r="J51" s="58" t="s">
        <v>76</v>
      </c>
      <c r="K51" s="58" t="s">
        <v>61</v>
      </c>
      <c r="L51" s="49"/>
      <c r="M51" s="58"/>
      <c r="N51" s="58" t="s">
        <v>44</v>
      </c>
      <c r="O51" s="58" t="s">
        <v>72</v>
      </c>
      <c r="P51" s="58" t="s">
        <v>214</v>
      </c>
      <c r="Q51" s="66" t="str">
        <f t="shared" si="17"/>
        <v>Laki-Laki</v>
      </c>
      <c r="R51" s="2" t="s">
        <v>488</v>
      </c>
      <c r="S51" s="2"/>
    </row>
    <row r="52" spans="1:19" ht="66.75" customHeight="1">
      <c r="A52" s="73">
        <v>34</v>
      </c>
      <c r="B52" s="58" t="s">
        <v>473</v>
      </c>
      <c r="C52" s="60" t="s">
        <v>219</v>
      </c>
      <c r="D52" s="58" t="s">
        <v>220</v>
      </c>
      <c r="E52" s="58">
        <f t="shared" si="15"/>
        <v>9</v>
      </c>
      <c r="F52" s="58">
        <f t="shared" si="14"/>
        <v>45</v>
      </c>
      <c r="G52" s="58" t="s">
        <v>465</v>
      </c>
      <c r="H52" s="59">
        <v>42095</v>
      </c>
      <c r="I52" s="59">
        <v>43556</v>
      </c>
      <c r="J52" s="58" t="s">
        <v>76</v>
      </c>
      <c r="K52" s="58" t="s">
        <v>61</v>
      </c>
      <c r="L52" s="49"/>
      <c r="M52" s="58"/>
      <c r="N52" s="58" t="s">
        <v>44</v>
      </c>
      <c r="O52" s="58" t="s">
        <v>72</v>
      </c>
      <c r="P52" s="58" t="s">
        <v>221</v>
      </c>
      <c r="Q52" s="66" t="str">
        <f t="shared" si="17"/>
        <v>Laki-Laki</v>
      </c>
      <c r="R52" s="2" t="s">
        <v>488</v>
      </c>
      <c r="S52" s="2"/>
    </row>
    <row r="53" spans="1:19" ht="70.5" customHeight="1">
      <c r="A53" s="73">
        <v>35</v>
      </c>
      <c r="B53" s="15" t="s">
        <v>109</v>
      </c>
      <c r="C53" s="13" t="s">
        <v>110</v>
      </c>
      <c r="D53" s="15" t="s">
        <v>111</v>
      </c>
      <c r="E53" s="15">
        <f t="shared" si="15"/>
        <v>6</v>
      </c>
      <c r="F53" s="15">
        <f t="shared" si="14"/>
        <v>40</v>
      </c>
      <c r="G53" s="15" t="s">
        <v>108</v>
      </c>
      <c r="H53" s="14">
        <v>41730</v>
      </c>
      <c r="I53" s="14">
        <v>43191</v>
      </c>
      <c r="J53" s="15" t="s">
        <v>66</v>
      </c>
      <c r="K53" s="15" t="s">
        <v>61</v>
      </c>
      <c r="L53" s="16"/>
      <c r="M53" s="15"/>
      <c r="N53" s="15" t="s">
        <v>112</v>
      </c>
      <c r="O53" s="15" t="s">
        <v>113</v>
      </c>
      <c r="P53" s="15" t="s">
        <v>114</v>
      </c>
      <c r="Q53" s="66" t="str">
        <f t="shared" si="16"/>
        <v>Laki-Laki</v>
      </c>
      <c r="R53" s="2" t="s">
        <v>488</v>
      </c>
      <c r="S53" s="2"/>
    </row>
    <row r="54" spans="1:19" ht="63.75" customHeight="1">
      <c r="A54" s="73">
        <v>36</v>
      </c>
      <c r="B54" s="15" t="s">
        <v>115</v>
      </c>
      <c r="C54" s="13" t="s">
        <v>116</v>
      </c>
      <c r="D54" s="15" t="s">
        <v>117</v>
      </c>
      <c r="E54" s="15">
        <f t="shared" si="15"/>
        <v>10</v>
      </c>
      <c r="F54" s="15">
        <f t="shared" si="14"/>
        <v>55</v>
      </c>
      <c r="G54" s="15" t="s">
        <v>118</v>
      </c>
      <c r="H54" s="14">
        <v>41730</v>
      </c>
      <c r="I54" s="14">
        <v>43191</v>
      </c>
      <c r="J54" s="15" t="s">
        <v>66</v>
      </c>
      <c r="K54" s="15" t="s">
        <v>61</v>
      </c>
      <c r="L54" s="15"/>
      <c r="M54" s="15"/>
      <c r="N54" s="15" t="s">
        <v>44</v>
      </c>
      <c r="O54" s="15" t="s">
        <v>119</v>
      </c>
      <c r="P54" s="15" t="s">
        <v>120</v>
      </c>
      <c r="Q54" s="66" t="str">
        <f t="shared" si="16"/>
        <v>Laki-Laki</v>
      </c>
      <c r="R54" s="2" t="s">
        <v>488</v>
      </c>
      <c r="S54" s="2"/>
    </row>
    <row r="55" spans="1:19" ht="27" customHeight="1">
      <c r="A55" s="73">
        <v>37</v>
      </c>
      <c r="B55" s="15" t="s">
        <v>121</v>
      </c>
      <c r="C55" s="13" t="s">
        <v>122</v>
      </c>
      <c r="D55" s="15" t="s">
        <v>123</v>
      </c>
      <c r="E55" s="15">
        <f t="shared" si="15"/>
        <v>10</v>
      </c>
      <c r="F55" s="15">
        <f t="shared" si="14"/>
        <v>52</v>
      </c>
      <c r="G55" s="15" t="s">
        <v>118</v>
      </c>
      <c r="H55" s="14">
        <v>41730</v>
      </c>
      <c r="I55" s="14">
        <v>43191</v>
      </c>
      <c r="J55" s="15" t="s">
        <v>124</v>
      </c>
      <c r="K55" s="15" t="s">
        <v>61</v>
      </c>
      <c r="L55" s="15"/>
      <c r="M55" s="15"/>
      <c r="N55" s="15" t="s">
        <v>44</v>
      </c>
      <c r="O55" s="15" t="s">
        <v>73</v>
      </c>
      <c r="P55" s="15" t="s">
        <v>125</v>
      </c>
      <c r="Q55" s="66" t="str">
        <f t="shared" si="16"/>
        <v>Laki-Laki</v>
      </c>
      <c r="R55" s="2"/>
      <c r="S55" s="2"/>
    </row>
    <row r="56" spans="1:19" ht="60.75" customHeight="1">
      <c r="A56" s="73">
        <v>38</v>
      </c>
      <c r="B56" s="15" t="s">
        <v>126</v>
      </c>
      <c r="C56" s="13" t="s">
        <v>127</v>
      </c>
      <c r="D56" s="15" t="s">
        <v>128</v>
      </c>
      <c r="E56" s="15">
        <f t="shared" si="15"/>
        <v>10</v>
      </c>
      <c r="F56" s="15">
        <f t="shared" si="14"/>
        <v>55</v>
      </c>
      <c r="G56" s="15" t="s">
        <v>118</v>
      </c>
      <c r="H56" s="14">
        <v>41730</v>
      </c>
      <c r="I56" s="14">
        <v>43191</v>
      </c>
      <c r="J56" s="58" t="s">
        <v>459</v>
      </c>
      <c r="K56" s="15" t="s">
        <v>61</v>
      </c>
      <c r="L56" s="15"/>
      <c r="M56" s="15"/>
      <c r="N56" s="15" t="s">
        <v>44</v>
      </c>
      <c r="O56" s="15" t="s">
        <v>45</v>
      </c>
      <c r="P56" s="15" t="s">
        <v>129</v>
      </c>
      <c r="Q56" s="66" t="str">
        <f t="shared" si="16"/>
        <v>Laki-Laki</v>
      </c>
      <c r="R56" s="2" t="s">
        <v>488</v>
      </c>
      <c r="S56" s="2"/>
    </row>
    <row r="57" spans="1:19" ht="56.25" customHeight="1">
      <c r="A57" s="73">
        <v>39</v>
      </c>
      <c r="B57" s="15" t="s">
        <v>130</v>
      </c>
      <c r="C57" s="13" t="s">
        <v>131</v>
      </c>
      <c r="D57" s="15" t="s">
        <v>132</v>
      </c>
      <c r="E57" s="15">
        <f t="shared" ref="E57:E62" si="18">2016-(MID(C57,10,4))</f>
        <v>10</v>
      </c>
      <c r="F57" s="15">
        <f t="shared" ref="F57:F62" si="19">2016-(MID(C57,1,4))</f>
        <v>50</v>
      </c>
      <c r="G57" s="15" t="s">
        <v>118</v>
      </c>
      <c r="H57" s="14">
        <v>41730</v>
      </c>
      <c r="I57" s="14">
        <v>43191</v>
      </c>
      <c r="J57" s="58" t="s">
        <v>66</v>
      </c>
      <c r="K57" s="15" t="s">
        <v>61</v>
      </c>
      <c r="L57" s="15"/>
      <c r="M57" s="15"/>
      <c r="N57" s="15" t="s">
        <v>44</v>
      </c>
      <c r="O57" s="15" t="s">
        <v>73</v>
      </c>
      <c r="P57" s="15" t="s">
        <v>133</v>
      </c>
      <c r="Q57" s="66" t="str">
        <f t="shared" si="16"/>
        <v>Laki-Laki</v>
      </c>
      <c r="R57" s="2" t="s">
        <v>488</v>
      </c>
      <c r="S57" s="2"/>
    </row>
    <row r="58" spans="1:19" ht="46.5" customHeight="1">
      <c r="A58" s="73">
        <v>40</v>
      </c>
      <c r="B58" s="15" t="s">
        <v>134</v>
      </c>
      <c r="C58" s="13" t="s">
        <v>135</v>
      </c>
      <c r="D58" s="15" t="s">
        <v>136</v>
      </c>
      <c r="E58" s="15">
        <f t="shared" si="18"/>
        <v>10</v>
      </c>
      <c r="F58" s="15">
        <f t="shared" si="19"/>
        <v>52</v>
      </c>
      <c r="G58" s="15" t="s">
        <v>118</v>
      </c>
      <c r="H58" s="14">
        <v>41730</v>
      </c>
      <c r="I58" s="14">
        <v>43191</v>
      </c>
      <c r="J58" s="58" t="s">
        <v>467</v>
      </c>
      <c r="K58" s="15" t="s">
        <v>61</v>
      </c>
      <c r="L58" s="15"/>
      <c r="M58" s="15"/>
      <c r="N58" s="15" t="s">
        <v>44</v>
      </c>
      <c r="O58" s="15" t="s">
        <v>137</v>
      </c>
      <c r="P58" s="15" t="s">
        <v>137</v>
      </c>
      <c r="Q58" s="66" t="str">
        <f t="shared" si="16"/>
        <v>Laki-Laki</v>
      </c>
      <c r="R58" s="2" t="s">
        <v>488</v>
      </c>
      <c r="S58" s="2"/>
    </row>
    <row r="59" spans="1:19" ht="50">
      <c r="A59" s="73">
        <v>41</v>
      </c>
      <c r="B59" s="15" t="s">
        <v>141</v>
      </c>
      <c r="C59" s="13" t="s">
        <v>142</v>
      </c>
      <c r="D59" s="15" t="s">
        <v>143</v>
      </c>
      <c r="E59" s="15">
        <f t="shared" si="18"/>
        <v>10</v>
      </c>
      <c r="F59" s="15">
        <f t="shared" si="19"/>
        <v>55</v>
      </c>
      <c r="G59" s="15" t="s">
        <v>118</v>
      </c>
      <c r="H59" s="14">
        <v>41730</v>
      </c>
      <c r="I59" s="14">
        <v>43191</v>
      </c>
      <c r="J59" s="58" t="s">
        <v>446</v>
      </c>
      <c r="K59" s="15" t="s">
        <v>61</v>
      </c>
      <c r="L59" s="15"/>
      <c r="M59" s="15"/>
      <c r="N59" s="15" t="s">
        <v>44</v>
      </c>
      <c r="O59" s="15" t="s">
        <v>73</v>
      </c>
      <c r="P59" s="15" t="s">
        <v>144</v>
      </c>
      <c r="Q59" s="66" t="str">
        <f t="shared" si="16"/>
        <v>Laki-Laki</v>
      </c>
      <c r="R59" s="2" t="s">
        <v>488</v>
      </c>
      <c r="S59" s="2"/>
    </row>
    <row r="60" spans="1:19" ht="66.75" customHeight="1">
      <c r="A60" s="73">
        <v>42</v>
      </c>
      <c r="B60" s="15" t="s">
        <v>145</v>
      </c>
      <c r="C60" s="13" t="s">
        <v>146</v>
      </c>
      <c r="D60" s="15" t="s">
        <v>147</v>
      </c>
      <c r="E60" s="15">
        <f t="shared" si="18"/>
        <v>10</v>
      </c>
      <c r="F60" s="15">
        <f t="shared" si="19"/>
        <v>49</v>
      </c>
      <c r="G60" s="15" t="s">
        <v>118</v>
      </c>
      <c r="H60" s="14">
        <v>41730</v>
      </c>
      <c r="I60" s="14">
        <v>43191</v>
      </c>
      <c r="J60" s="58" t="s">
        <v>469</v>
      </c>
      <c r="K60" s="15" t="s">
        <v>61</v>
      </c>
      <c r="L60" s="15"/>
      <c r="M60" s="15"/>
      <c r="N60" s="15" t="s">
        <v>44</v>
      </c>
      <c r="O60" s="15" t="s">
        <v>73</v>
      </c>
      <c r="P60" s="15" t="s">
        <v>148</v>
      </c>
      <c r="Q60" s="66" t="str">
        <f t="shared" si="16"/>
        <v>Laki-Laki</v>
      </c>
      <c r="R60" s="2" t="s">
        <v>488</v>
      </c>
      <c r="S60" s="2"/>
    </row>
    <row r="61" spans="1:19" ht="27" customHeight="1">
      <c r="A61" s="73">
        <v>43</v>
      </c>
      <c r="B61" s="15" t="s">
        <v>391</v>
      </c>
      <c r="C61" s="13" t="s">
        <v>158</v>
      </c>
      <c r="D61" s="15" t="s">
        <v>159</v>
      </c>
      <c r="E61" s="15">
        <f t="shared" si="18"/>
        <v>1</v>
      </c>
      <c r="F61" s="15">
        <f t="shared" si="19"/>
        <v>26</v>
      </c>
      <c r="G61" s="15" t="s">
        <v>118</v>
      </c>
      <c r="H61" s="14">
        <v>42036</v>
      </c>
      <c r="I61" s="14">
        <v>43556</v>
      </c>
      <c r="J61" s="15" t="s">
        <v>100</v>
      </c>
      <c r="K61" s="15" t="s">
        <v>61</v>
      </c>
      <c r="L61" s="16"/>
      <c r="M61" s="15"/>
      <c r="N61" s="15" t="s">
        <v>112</v>
      </c>
      <c r="O61" s="15" t="s">
        <v>160</v>
      </c>
      <c r="P61" s="15" t="s">
        <v>29</v>
      </c>
      <c r="Q61" s="66" t="str">
        <f t="shared" si="16"/>
        <v>Laki-Laki</v>
      </c>
      <c r="R61" s="2"/>
      <c r="S61" s="2"/>
    </row>
    <row r="62" spans="1:19" ht="46.5" customHeight="1">
      <c r="A62" s="73">
        <v>44</v>
      </c>
      <c r="B62" s="15" t="s">
        <v>161</v>
      </c>
      <c r="C62" s="13" t="s">
        <v>162</v>
      </c>
      <c r="D62" s="15" t="s">
        <v>163</v>
      </c>
      <c r="E62" s="15">
        <f t="shared" si="18"/>
        <v>9</v>
      </c>
      <c r="F62" s="15">
        <f t="shared" si="19"/>
        <v>46</v>
      </c>
      <c r="G62" s="15" t="s">
        <v>118</v>
      </c>
      <c r="H62" s="14">
        <v>42095</v>
      </c>
      <c r="I62" s="14">
        <v>43556</v>
      </c>
      <c r="J62" s="58" t="s">
        <v>470</v>
      </c>
      <c r="K62" s="15" t="s">
        <v>61</v>
      </c>
      <c r="L62" s="16"/>
      <c r="M62" s="15"/>
      <c r="N62" s="15" t="s">
        <v>44</v>
      </c>
      <c r="O62" s="15" t="s">
        <v>72</v>
      </c>
      <c r="P62" s="15" t="s">
        <v>164</v>
      </c>
      <c r="Q62" s="66" t="str">
        <f t="shared" si="16"/>
        <v>Laki-Laki</v>
      </c>
      <c r="R62" s="2" t="s">
        <v>488</v>
      </c>
      <c r="S62" s="2"/>
    </row>
    <row r="63" spans="1:19" ht="63.75" customHeight="1">
      <c r="A63" s="73">
        <v>45</v>
      </c>
      <c r="B63" s="44" t="s">
        <v>344</v>
      </c>
      <c r="C63" s="42" t="s">
        <v>345</v>
      </c>
      <c r="D63" s="44" t="s">
        <v>411</v>
      </c>
      <c r="E63" s="44">
        <f t="shared" ref="E63" si="20">2016-(MID(C63,10,4))</f>
        <v>6</v>
      </c>
      <c r="F63" s="44">
        <f t="shared" ref="F63" si="21">2016-(MID(C63,1,4))</f>
        <v>49</v>
      </c>
      <c r="G63" s="44" t="s">
        <v>118</v>
      </c>
      <c r="H63" s="43">
        <v>42095</v>
      </c>
      <c r="I63" s="43">
        <v>43556</v>
      </c>
      <c r="J63" s="44" t="s">
        <v>76</v>
      </c>
      <c r="K63" s="44" t="s">
        <v>61</v>
      </c>
      <c r="L63" s="45"/>
      <c r="M63" s="44"/>
      <c r="N63" s="44" t="s">
        <v>44</v>
      </c>
      <c r="O63" s="44"/>
      <c r="P63" s="44"/>
      <c r="Q63" s="66" t="str">
        <f t="shared" ref="Q63" si="22">IF(MID(C63,17,1)="1","Laki-Laki","Perempuan")</f>
        <v>Laki-Laki</v>
      </c>
      <c r="R63" s="2" t="s">
        <v>488</v>
      </c>
      <c r="S63" s="2"/>
    </row>
    <row r="64" spans="1:19" ht="57.75" customHeight="1">
      <c r="A64" s="73">
        <v>46</v>
      </c>
      <c r="B64" s="15" t="s">
        <v>173</v>
      </c>
      <c r="C64" s="13" t="s">
        <v>174</v>
      </c>
      <c r="D64" s="15" t="s">
        <v>175</v>
      </c>
      <c r="E64" s="15">
        <f t="shared" ref="E64:E73" si="23">2016-(MID(C64,10,4))</f>
        <v>9</v>
      </c>
      <c r="F64" s="15">
        <f t="shared" ref="F64:F73" si="24">2016-(MID(C64,1,4))</f>
        <v>45</v>
      </c>
      <c r="G64" s="15" t="s">
        <v>118</v>
      </c>
      <c r="H64" s="14">
        <v>42095</v>
      </c>
      <c r="I64" s="14">
        <v>43556</v>
      </c>
      <c r="J64" s="15" t="s">
        <v>66</v>
      </c>
      <c r="K64" s="15" t="s">
        <v>61</v>
      </c>
      <c r="L64" s="16"/>
      <c r="M64" s="15"/>
      <c r="N64" s="15" t="s">
        <v>44</v>
      </c>
      <c r="O64" s="15" t="s">
        <v>72</v>
      </c>
      <c r="P64" s="15" t="s">
        <v>164</v>
      </c>
      <c r="Q64" s="66" t="str">
        <f t="shared" si="16"/>
        <v>Laki-Laki</v>
      </c>
      <c r="R64" s="2" t="s">
        <v>488</v>
      </c>
      <c r="S64" s="2"/>
    </row>
    <row r="65" spans="1:19" ht="65.25" customHeight="1">
      <c r="A65" s="73">
        <v>47</v>
      </c>
      <c r="B65" s="15" t="s">
        <v>176</v>
      </c>
      <c r="C65" s="13" t="s">
        <v>177</v>
      </c>
      <c r="D65" s="15" t="s">
        <v>178</v>
      </c>
      <c r="E65" s="15">
        <f t="shared" si="23"/>
        <v>9</v>
      </c>
      <c r="F65" s="15">
        <f t="shared" si="24"/>
        <v>47</v>
      </c>
      <c r="G65" s="15" t="s">
        <v>118</v>
      </c>
      <c r="H65" s="14">
        <v>42095</v>
      </c>
      <c r="I65" s="14">
        <v>43556</v>
      </c>
      <c r="J65" s="58" t="s">
        <v>66</v>
      </c>
      <c r="K65" s="15" t="s">
        <v>61</v>
      </c>
      <c r="L65" s="16"/>
      <c r="M65" s="15"/>
      <c r="N65" s="15" t="s">
        <v>44</v>
      </c>
      <c r="O65" s="15" t="s">
        <v>73</v>
      </c>
      <c r="P65" s="15" t="s">
        <v>179</v>
      </c>
      <c r="Q65" s="66" t="str">
        <f t="shared" si="16"/>
        <v>Laki-Laki</v>
      </c>
      <c r="R65" s="2" t="s">
        <v>488</v>
      </c>
      <c r="S65" s="2"/>
    </row>
    <row r="66" spans="1:19" ht="66.75" customHeight="1">
      <c r="A66" s="73">
        <v>48</v>
      </c>
      <c r="B66" s="15" t="s">
        <v>180</v>
      </c>
      <c r="C66" s="13" t="s">
        <v>181</v>
      </c>
      <c r="D66" s="15" t="s">
        <v>182</v>
      </c>
      <c r="E66" s="15">
        <f t="shared" si="23"/>
        <v>9</v>
      </c>
      <c r="F66" s="15">
        <f t="shared" si="24"/>
        <v>46</v>
      </c>
      <c r="G66" s="15" t="s">
        <v>118</v>
      </c>
      <c r="H66" s="14">
        <v>42095</v>
      </c>
      <c r="I66" s="14">
        <v>43556</v>
      </c>
      <c r="J66" s="58" t="s">
        <v>66</v>
      </c>
      <c r="K66" s="15" t="s">
        <v>61</v>
      </c>
      <c r="L66" s="16"/>
      <c r="M66" s="15"/>
      <c r="N66" s="15" t="s">
        <v>44</v>
      </c>
      <c r="O66" s="15" t="s">
        <v>72</v>
      </c>
      <c r="P66" s="15" t="s">
        <v>183</v>
      </c>
      <c r="Q66" s="66" t="str">
        <f t="shared" si="16"/>
        <v>Laki-Laki</v>
      </c>
      <c r="R66" s="2" t="s">
        <v>488</v>
      </c>
      <c r="S66" s="2"/>
    </row>
    <row r="67" spans="1:19" ht="68.25" customHeight="1">
      <c r="A67" s="73">
        <v>49</v>
      </c>
      <c r="B67" s="15" t="s">
        <v>184</v>
      </c>
      <c r="C67" s="13" t="s">
        <v>185</v>
      </c>
      <c r="D67" s="15" t="s">
        <v>186</v>
      </c>
      <c r="E67" s="15">
        <f t="shared" si="23"/>
        <v>9</v>
      </c>
      <c r="F67" s="15">
        <f t="shared" si="24"/>
        <v>47</v>
      </c>
      <c r="G67" s="15" t="s">
        <v>118</v>
      </c>
      <c r="H67" s="14">
        <v>42095</v>
      </c>
      <c r="I67" s="14">
        <v>43556</v>
      </c>
      <c r="J67" s="58" t="s">
        <v>66</v>
      </c>
      <c r="K67" s="15" t="s">
        <v>61</v>
      </c>
      <c r="L67" s="16"/>
      <c r="M67" s="15"/>
      <c r="N67" s="15" t="s">
        <v>44</v>
      </c>
      <c r="O67" s="15" t="s">
        <v>187</v>
      </c>
      <c r="P67" s="15" t="s">
        <v>188</v>
      </c>
      <c r="Q67" s="66" t="str">
        <f t="shared" si="16"/>
        <v>Laki-Laki</v>
      </c>
      <c r="R67" s="2" t="s">
        <v>488</v>
      </c>
      <c r="S67" s="2"/>
    </row>
    <row r="68" spans="1:19" ht="49.5" customHeight="1">
      <c r="A68" s="73">
        <v>50</v>
      </c>
      <c r="B68" s="15" t="s">
        <v>189</v>
      </c>
      <c r="C68" s="13" t="s">
        <v>190</v>
      </c>
      <c r="D68" s="15" t="s">
        <v>191</v>
      </c>
      <c r="E68" s="15">
        <f t="shared" si="23"/>
        <v>9</v>
      </c>
      <c r="F68" s="15">
        <f t="shared" si="24"/>
        <v>46</v>
      </c>
      <c r="G68" s="15" t="s">
        <v>118</v>
      </c>
      <c r="H68" s="14">
        <v>42095</v>
      </c>
      <c r="I68" s="14">
        <v>43556</v>
      </c>
      <c r="J68" s="15" t="s">
        <v>62</v>
      </c>
      <c r="K68" s="15" t="s">
        <v>61</v>
      </c>
      <c r="L68" s="16"/>
      <c r="M68" s="15"/>
      <c r="N68" s="15" t="s">
        <v>44</v>
      </c>
      <c r="O68" s="15" t="s">
        <v>72</v>
      </c>
      <c r="P68" s="15" t="s">
        <v>192</v>
      </c>
      <c r="Q68" s="66" t="str">
        <f t="shared" si="16"/>
        <v>Laki-Laki</v>
      </c>
      <c r="R68" s="2" t="s">
        <v>488</v>
      </c>
      <c r="S68" s="2"/>
    </row>
    <row r="69" spans="1:19" ht="46.5" customHeight="1">
      <c r="A69" s="73">
        <v>51</v>
      </c>
      <c r="B69" s="15" t="s">
        <v>193</v>
      </c>
      <c r="C69" s="13" t="s">
        <v>194</v>
      </c>
      <c r="D69" s="15" t="s">
        <v>195</v>
      </c>
      <c r="E69" s="15">
        <f t="shared" si="23"/>
        <v>9</v>
      </c>
      <c r="F69" s="15">
        <f t="shared" si="24"/>
        <v>45</v>
      </c>
      <c r="G69" s="15" t="s">
        <v>118</v>
      </c>
      <c r="H69" s="14">
        <v>42095</v>
      </c>
      <c r="I69" s="14">
        <v>43556</v>
      </c>
      <c r="J69" s="58" t="s">
        <v>471</v>
      </c>
      <c r="K69" s="15" t="s">
        <v>61</v>
      </c>
      <c r="L69" s="16"/>
      <c r="M69" s="15"/>
      <c r="N69" s="15" t="s">
        <v>44</v>
      </c>
      <c r="O69" s="15" t="s">
        <v>72</v>
      </c>
      <c r="P69" s="15"/>
      <c r="Q69" s="66" t="str">
        <f t="shared" si="16"/>
        <v>Laki-Laki</v>
      </c>
      <c r="R69" s="2" t="s">
        <v>488</v>
      </c>
      <c r="S69" s="2"/>
    </row>
    <row r="70" spans="1:19" ht="70">
      <c r="A70" s="73">
        <v>52</v>
      </c>
      <c r="B70" s="15" t="s">
        <v>196</v>
      </c>
      <c r="C70" s="13" t="s">
        <v>197</v>
      </c>
      <c r="D70" s="15" t="s">
        <v>198</v>
      </c>
      <c r="E70" s="15">
        <f t="shared" si="23"/>
        <v>9</v>
      </c>
      <c r="F70" s="15">
        <f t="shared" si="24"/>
        <v>45</v>
      </c>
      <c r="G70" s="15" t="s">
        <v>118</v>
      </c>
      <c r="H70" s="14">
        <v>42095</v>
      </c>
      <c r="I70" s="14">
        <v>43556</v>
      </c>
      <c r="J70" s="58" t="s">
        <v>66</v>
      </c>
      <c r="K70" s="15" t="s">
        <v>61</v>
      </c>
      <c r="L70" s="16"/>
      <c r="M70" s="15"/>
      <c r="N70" s="15" t="s">
        <v>44</v>
      </c>
      <c r="O70" s="15" t="s">
        <v>73</v>
      </c>
      <c r="P70" s="15" t="s">
        <v>199</v>
      </c>
      <c r="Q70" s="66" t="str">
        <f t="shared" si="16"/>
        <v>Laki-Laki</v>
      </c>
      <c r="R70" s="2" t="s">
        <v>488</v>
      </c>
      <c r="S70" s="2"/>
    </row>
    <row r="71" spans="1:19" ht="70">
      <c r="A71" s="73">
        <v>53</v>
      </c>
      <c r="B71" s="15" t="s">
        <v>204</v>
      </c>
      <c r="C71" s="13" t="s">
        <v>205</v>
      </c>
      <c r="D71" s="15" t="s">
        <v>206</v>
      </c>
      <c r="E71" s="15">
        <f t="shared" si="23"/>
        <v>9</v>
      </c>
      <c r="F71" s="15">
        <f t="shared" si="24"/>
        <v>44</v>
      </c>
      <c r="G71" s="15" t="s">
        <v>118</v>
      </c>
      <c r="H71" s="14">
        <v>42095</v>
      </c>
      <c r="I71" s="14">
        <v>43556</v>
      </c>
      <c r="J71" s="58" t="s">
        <v>76</v>
      </c>
      <c r="K71" s="15" t="s">
        <v>61</v>
      </c>
      <c r="L71" s="16"/>
      <c r="M71" s="15"/>
      <c r="N71" s="15" t="s">
        <v>44</v>
      </c>
      <c r="O71" s="15" t="s">
        <v>72</v>
      </c>
      <c r="P71" s="15" t="s">
        <v>207</v>
      </c>
      <c r="Q71" s="66" t="str">
        <f t="shared" si="16"/>
        <v>Laki-Laki</v>
      </c>
      <c r="R71" s="2" t="s">
        <v>488</v>
      </c>
      <c r="S71" s="2"/>
    </row>
    <row r="72" spans="1:19" ht="66.75" customHeight="1">
      <c r="A72" s="73">
        <v>54</v>
      </c>
      <c r="B72" s="15" t="s">
        <v>208</v>
      </c>
      <c r="C72" s="13" t="s">
        <v>209</v>
      </c>
      <c r="D72" s="15" t="s">
        <v>210</v>
      </c>
      <c r="E72" s="15">
        <f t="shared" si="23"/>
        <v>9</v>
      </c>
      <c r="F72" s="15">
        <f t="shared" si="24"/>
        <v>42</v>
      </c>
      <c r="G72" s="15" t="s">
        <v>118</v>
      </c>
      <c r="H72" s="14">
        <v>42095</v>
      </c>
      <c r="I72" s="14">
        <v>43556</v>
      </c>
      <c r="J72" s="15" t="s">
        <v>76</v>
      </c>
      <c r="K72" s="15" t="s">
        <v>61</v>
      </c>
      <c r="L72" s="16"/>
      <c r="M72" s="15"/>
      <c r="N72" s="15" t="s">
        <v>44</v>
      </c>
      <c r="O72" s="15" t="s">
        <v>63</v>
      </c>
      <c r="P72" s="15" t="s">
        <v>211</v>
      </c>
      <c r="Q72" s="66" t="str">
        <f t="shared" si="16"/>
        <v>Laki-Laki</v>
      </c>
      <c r="R72" s="2" t="s">
        <v>488</v>
      </c>
      <c r="S72" s="2"/>
    </row>
    <row r="73" spans="1:19" ht="66" customHeight="1">
      <c r="A73" s="73">
        <v>55</v>
      </c>
      <c r="B73" s="15" t="s">
        <v>215</v>
      </c>
      <c r="C73" s="13" t="s">
        <v>216</v>
      </c>
      <c r="D73" s="15" t="s">
        <v>217</v>
      </c>
      <c r="E73" s="15">
        <f t="shared" si="23"/>
        <v>9</v>
      </c>
      <c r="F73" s="15">
        <f t="shared" si="24"/>
        <v>39</v>
      </c>
      <c r="G73" s="15" t="s">
        <v>118</v>
      </c>
      <c r="H73" s="14">
        <v>42095</v>
      </c>
      <c r="I73" s="14">
        <v>43556</v>
      </c>
      <c r="J73" s="15" t="s">
        <v>76</v>
      </c>
      <c r="K73" s="15" t="s">
        <v>61</v>
      </c>
      <c r="L73" s="16"/>
      <c r="M73" s="15"/>
      <c r="N73" s="15" t="s">
        <v>44</v>
      </c>
      <c r="O73" s="15" t="s">
        <v>72</v>
      </c>
      <c r="P73" s="15" t="s">
        <v>218</v>
      </c>
      <c r="Q73" s="66" t="str">
        <f t="shared" ref="Q73:Q100" si="25">IF(MID(C73,17,1)="1","Laki-Laki","Perempuan")</f>
        <v>Laki-Laki</v>
      </c>
      <c r="R73" s="2" t="s">
        <v>488</v>
      </c>
      <c r="S73" s="2"/>
    </row>
    <row r="74" spans="1:19" ht="65.25" customHeight="1">
      <c r="A74" s="73">
        <v>56</v>
      </c>
      <c r="B74" s="15" t="s">
        <v>222</v>
      </c>
      <c r="C74" s="13" t="s">
        <v>223</v>
      </c>
      <c r="D74" s="15" t="s">
        <v>224</v>
      </c>
      <c r="E74" s="15">
        <f t="shared" ref="E74:E78" si="26">2016-(MID(C74,10,4))</f>
        <v>8</v>
      </c>
      <c r="F74" s="15">
        <f t="shared" ref="F74:F78" si="27">2016-(MID(C74,1,4))</f>
        <v>41</v>
      </c>
      <c r="G74" s="15" t="s">
        <v>118</v>
      </c>
      <c r="H74" s="14">
        <v>42461</v>
      </c>
      <c r="I74" s="14">
        <v>43922</v>
      </c>
      <c r="J74" s="15" t="s">
        <v>76</v>
      </c>
      <c r="K74" s="15" t="s">
        <v>61</v>
      </c>
      <c r="L74" s="16"/>
      <c r="M74" s="15"/>
      <c r="N74" s="15" t="s">
        <v>44</v>
      </c>
      <c r="O74" s="15" t="s">
        <v>187</v>
      </c>
      <c r="P74" s="15" t="s">
        <v>226</v>
      </c>
      <c r="Q74" s="66" t="str">
        <f t="shared" si="25"/>
        <v>Laki-Laki</v>
      </c>
      <c r="R74" s="2" t="s">
        <v>488</v>
      </c>
      <c r="S74" s="2"/>
    </row>
    <row r="75" spans="1:19" ht="69" customHeight="1">
      <c r="A75" s="73">
        <v>57</v>
      </c>
      <c r="B75" s="15" t="s">
        <v>227</v>
      </c>
      <c r="C75" s="13" t="s">
        <v>228</v>
      </c>
      <c r="D75" s="15" t="s">
        <v>229</v>
      </c>
      <c r="E75" s="15">
        <f t="shared" si="26"/>
        <v>8</v>
      </c>
      <c r="F75" s="15">
        <f t="shared" si="27"/>
        <v>37</v>
      </c>
      <c r="G75" s="15" t="s">
        <v>118</v>
      </c>
      <c r="H75" s="14">
        <v>42461</v>
      </c>
      <c r="I75" s="14">
        <v>43922</v>
      </c>
      <c r="J75" s="15" t="s">
        <v>76</v>
      </c>
      <c r="K75" s="15" t="s">
        <v>61</v>
      </c>
      <c r="L75" s="16"/>
      <c r="M75" s="15"/>
      <c r="N75" s="15" t="s">
        <v>44</v>
      </c>
      <c r="O75" s="15" t="s">
        <v>73</v>
      </c>
      <c r="P75" s="15" t="s">
        <v>230</v>
      </c>
      <c r="Q75" s="66" t="str">
        <f t="shared" si="25"/>
        <v>Laki-Laki</v>
      </c>
      <c r="R75" s="2"/>
      <c r="S75" s="2"/>
    </row>
    <row r="76" spans="1:19" ht="69" customHeight="1">
      <c r="A76" s="73">
        <v>58</v>
      </c>
      <c r="B76" s="56" t="s">
        <v>422</v>
      </c>
      <c r="C76" s="57" t="s">
        <v>423</v>
      </c>
      <c r="D76" s="48" t="s">
        <v>424</v>
      </c>
      <c r="E76" s="48">
        <f t="shared" si="26"/>
        <v>10</v>
      </c>
      <c r="F76" s="48">
        <f t="shared" si="27"/>
        <v>38</v>
      </c>
      <c r="G76" s="48" t="s">
        <v>118</v>
      </c>
      <c r="H76" s="46">
        <v>41730</v>
      </c>
      <c r="I76" s="46">
        <v>43191</v>
      </c>
      <c r="J76" s="48" t="s">
        <v>76</v>
      </c>
      <c r="K76" s="48" t="s">
        <v>61</v>
      </c>
      <c r="L76" s="49"/>
      <c r="M76" s="48"/>
      <c r="N76" s="48" t="s">
        <v>44</v>
      </c>
      <c r="O76" s="48" t="s">
        <v>73</v>
      </c>
      <c r="P76" s="48"/>
      <c r="Q76" s="66" t="str">
        <f t="shared" si="25"/>
        <v>Laki-Laki</v>
      </c>
      <c r="R76" s="2" t="s">
        <v>488</v>
      </c>
      <c r="S76" s="2"/>
    </row>
    <row r="77" spans="1:19" ht="66.75" customHeight="1">
      <c r="A77" s="73">
        <v>59</v>
      </c>
      <c r="B77" s="15" t="s">
        <v>231</v>
      </c>
      <c r="C77" s="13" t="s">
        <v>232</v>
      </c>
      <c r="D77" s="15" t="s">
        <v>233</v>
      </c>
      <c r="E77" s="15">
        <f t="shared" si="26"/>
        <v>7</v>
      </c>
      <c r="F77" s="15">
        <f t="shared" si="27"/>
        <v>37</v>
      </c>
      <c r="G77" s="58" t="s">
        <v>475</v>
      </c>
      <c r="H77" s="14">
        <v>41365</v>
      </c>
      <c r="I77" s="14">
        <v>42826</v>
      </c>
      <c r="J77" s="15" t="s">
        <v>76</v>
      </c>
      <c r="K77" s="15" t="s">
        <v>61</v>
      </c>
      <c r="L77" s="16"/>
      <c r="M77" s="15"/>
      <c r="N77" s="15" t="s">
        <v>44</v>
      </c>
      <c r="O77" s="15" t="s">
        <v>234</v>
      </c>
      <c r="P77" s="15" t="s">
        <v>235</v>
      </c>
      <c r="Q77" s="66" t="str">
        <f t="shared" si="25"/>
        <v>Laki-Laki</v>
      </c>
      <c r="R77" s="2" t="s">
        <v>488</v>
      </c>
      <c r="S77" s="2"/>
    </row>
    <row r="78" spans="1:19" ht="48.75" customHeight="1">
      <c r="A78" s="73">
        <v>60</v>
      </c>
      <c r="B78" s="15" t="s">
        <v>236</v>
      </c>
      <c r="C78" s="13" t="s">
        <v>237</v>
      </c>
      <c r="D78" s="15" t="s">
        <v>238</v>
      </c>
      <c r="E78" s="15">
        <f t="shared" si="26"/>
        <v>7</v>
      </c>
      <c r="F78" s="15">
        <f t="shared" si="27"/>
        <v>43</v>
      </c>
      <c r="G78" s="58" t="s">
        <v>475</v>
      </c>
      <c r="H78" s="14">
        <v>41365</v>
      </c>
      <c r="I78" s="14">
        <v>42826</v>
      </c>
      <c r="J78" s="58" t="s">
        <v>474</v>
      </c>
      <c r="K78" s="15" t="s">
        <v>61</v>
      </c>
      <c r="L78" s="16"/>
      <c r="M78" s="15"/>
      <c r="N78" s="15" t="s">
        <v>44</v>
      </c>
      <c r="O78" s="15" t="s">
        <v>239</v>
      </c>
      <c r="P78" s="15" t="s">
        <v>240</v>
      </c>
      <c r="Q78" s="66" t="str">
        <f t="shared" si="25"/>
        <v>Laki-Laki</v>
      </c>
      <c r="R78" s="2" t="s">
        <v>488</v>
      </c>
      <c r="S78" s="2"/>
    </row>
    <row r="79" spans="1:19" ht="67.5" customHeight="1">
      <c r="A79" s="73">
        <v>61</v>
      </c>
      <c r="B79" s="15" t="s">
        <v>241</v>
      </c>
      <c r="C79" s="13" t="s">
        <v>242</v>
      </c>
      <c r="D79" s="15" t="s">
        <v>243</v>
      </c>
      <c r="E79" s="15">
        <f t="shared" ref="E79:E91" si="28">2016-(MID(C79,10,4))</f>
        <v>7</v>
      </c>
      <c r="F79" s="15">
        <f t="shared" ref="F79:F91" si="29">2016-(MID(C79,1,4))</f>
        <v>44</v>
      </c>
      <c r="G79" s="58" t="s">
        <v>475</v>
      </c>
      <c r="H79" s="14">
        <v>41365</v>
      </c>
      <c r="I79" s="14">
        <v>42826</v>
      </c>
      <c r="J79" s="15" t="s">
        <v>76</v>
      </c>
      <c r="K79" s="15" t="s">
        <v>61</v>
      </c>
      <c r="L79" s="16"/>
      <c r="M79" s="15"/>
      <c r="N79" s="15" t="s">
        <v>44</v>
      </c>
      <c r="O79" s="15" t="s">
        <v>45</v>
      </c>
      <c r="P79" s="15"/>
      <c r="Q79" s="66" t="str">
        <f t="shared" si="25"/>
        <v>Laki-Laki</v>
      </c>
      <c r="R79" s="2" t="s">
        <v>488</v>
      </c>
      <c r="S79" s="2"/>
    </row>
    <row r="80" spans="1:19" ht="66.75" customHeight="1">
      <c r="A80" s="73">
        <v>62</v>
      </c>
      <c r="B80" s="15" t="s">
        <v>244</v>
      </c>
      <c r="C80" s="13" t="s">
        <v>245</v>
      </c>
      <c r="D80" s="15" t="s">
        <v>246</v>
      </c>
      <c r="E80" s="15">
        <f t="shared" si="28"/>
        <v>7</v>
      </c>
      <c r="F80" s="15">
        <f t="shared" si="29"/>
        <v>39</v>
      </c>
      <c r="G80" s="58" t="s">
        <v>475</v>
      </c>
      <c r="H80" s="14">
        <v>41365</v>
      </c>
      <c r="I80" s="14">
        <v>42826</v>
      </c>
      <c r="J80" s="58" t="s">
        <v>460</v>
      </c>
      <c r="K80" s="52" t="s">
        <v>61</v>
      </c>
      <c r="L80" s="16"/>
      <c r="M80" s="15"/>
      <c r="N80" s="15" t="s">
        <v>44</v>
      </c>
      <c r="O80" s="15" t="s">
        <v>247</v>
      </c>
      <c r="P80" s="15" t="s">
        <v>248</v>
      </c>
      <c r="Q80" s="66" t="str">
        <f t="shared" si="25"/>
        <v>Laki-Laki</v>
      </c>
      <c r="R80" s="2" t="s">
        <v>488</v>
      </c>
      <c r="S80" s="2"/>
    </row>
    <row r="81" spans="1:19" ht="68.25" customHeight="1">
      <c r="A81" s="73">
        <v>63</v>
      </c>
      <c r="B81" s="15" t="s">
        <v>250</v>
      </c>
      <c r="C81" s="13" t="s">
        <v>251</v>
      </c>
      <c r="D81" s="15" t="s">
        <v>252</v>
      </c>
      <c r="E81" s="15">
        <f t="shared" si="28"/>
        <v>7</v>
      </c>
      <c r="F81" s="15">
        <f t="shared" si="29"/>
        <v>42</v>
      </c>
      <c r="G81" s="58" t="s">
        <v>475</v>
      </c>
      <c r="H81" s="14">
        <v>41365</v>
      </c>
      <c r="I81" s="14">
        <v>42826</v>
      </c>
      <c r="J81" s="58" t="s">
        <v>76</v>
      </c>
      <c r="K81" s="15" t="s">
        <v>61</v>
      </c>
      <c r="L81" s="16"/>
      <c r="M81" s="15"/>
      <c r="N81" s="15" t="s">
        <v>44</v>
      </c>
      <c r="O81" s="15" t="s">
        <v>73</v>
      </c>
      <c r="P81" s="15" t="s">
        <v>253</v>
      </c>
      <c r="Q81" s="66" t="str">
        <f t="shared" si="25"/>
        <v>Laki-Laki</v>
      </c>
      <c r="R81" s="2" t="s">
        <v>488</v>
      </c>
      <c r="S81" s="2"/>
    </row>
    <row r="82" spans="1:19" ht="66.75" customHeight="1">
      <c r="A82" s="73">
        <v>64</v>
      </c>
      <c r="B82" s="15" t="s">
        <v>254</v>
      </c>
      <c r="C82" s="13" t="s">
        <v>255</v>
      </c>
      <c r="D82" s="15" t="s">
        <v>256</v>
      </c>
      <c r="E82" s="15">
        <f t="shared" si="28"/>
        <v>7</v>
      </c>
      <c r="F82" s="15">
        <f t="shared" si="29"/>
        <v>39</v>
      </c>
      <c r="G82" s="58" t="s">
        <v>475</v>
      </c>
      <c r="H82" s="14">
        <v>41365</v>
      </c>
      <c r="I82" s="14">
        <v>42826</v>
      </c>
      <c r="J82" s="58" t="s">
        <v>76</v>
      </c>
      <c r="K82" s="15" t="s">
        <v>61</v>
      </c>
      <c r="L82" s="16"/>
      <c r="M82" s="15"/>
      <c r="N82" s="15" t="s">
        <v>44</v>
      </c>
      <c r="O82" s="15" t="s">
        <v>239</v>
      </c>
      <c r="P82" s="15" t="s">
        <v>257</v>
      </c>
      <c r="Q82" s="66" t="str">
        <f t="shared" si="25"/>
        <v>Laki-Laki</v>
      </c>
      <c r="R82" s="2" t="s">
        <v>488</v>
      </c>
      <c r="S82" s="2"/>
    </row>
    <row r="83" spans="1:19" ht="66.75" customHeight="1">
      <c r="A83" s="73">
        <v>65</v>
      </c>
      <c r="B83" s="15" t="s">
        <v>258</v>
      </c>
      <c r="C83" s="13" t="s">
        <v>259</v>
      </c>
      <c r="D83" s="15" t="s">
        <v>260</v>
      </c>
      <c r="E83" s="15">
        <f t="shared" si="28"/>
        <v>7</v>
      </c>
      <c r="F83" s="15">
        <f t="shared" si="29"/>
        <v>36</v>
      </c>
      <c r="G83" s="58" t="s">
        <v>475</v>
      </c>
      <c r="H83" s="14">
        <v>41365</v>
      </c>
      <c r="I83" s="14">
        <v>42826</v>
      </c>
      <c r="J83" s="58" t="s">
        <v>76</v>
      </c>
      <c r="K83" s="15" t="s">
        <v>61</v>
      </c>
      <c r="L83" s="16"/>
      <c r="M83" s="15"/>
      <c r="N83" s="15" t="s">
        <v>44</v>
      </c>
      <c r="O83" s="15" t="s">
        <v>72</v>
      </c>
      <c r="P83" s="15" t="s">
        <v>261</v>
      </c>
      <c r="Q83" s="66" t="str">
        <f t="shared" si="25"/>
        <v>Laki-Laki</v>
      </c>
      <c r="R83" s="2" t="s">
        <v>488</v>
      </c>
      <c r="S83" s="2"/>
    </row>
    <row r="84" spans="1:19" ht="45.75" customHeight="1">
      <c r="A84" s="73">
        <v>66</v>
      </c>
      <c r="B84" s="15" t="s">
        <v>262</v>
      </c>
      <c r="C84" s="13" t="s">
        <v>263</v>
      </c>
      <c r="D84" s="15" t="s">
        <v>264</v>
      </c>
      <c r="E84" s="15">
        <f t="shared" si="28"/>
        <v>7</v>
      </c>
      <c r="F84" s="15">
        <f t="shared" si="29"/>
        <v>35</v>
      </c>
      <c r="G84" s="58" t="s">
        <v>475</v>
      </c>
      <c r="H84" s="14">
        <v>41365</v>
      </c>
      <c r="I84" s="14">
        <v>42826</v>
      </c>
      <c r="J84" s="58" t="s">
        <v>277</v>
      </c>
      <c r="K84" s="15" t="s">
        <v>61</v>
      </c>
      <c r="L84" s="16"/>
      <c r="M84" s="15"/>
      <c r="N84" s="15" t="s">
        <v>44</v>
      </c>
      <c r="O84" s="15" t="s">
        <v>265</v>
      </c>
      <c r="P84" s="15" t="s">
        <v>266</v>
      </c>
      <c r="Q84" s="66" t="str">
        <f t="shared" si="25"/>
        <v>Laki-Laki</v>
      </c>
      <c r="R84" s="2" t="s">
        <v>488</v>
      </c>
      <c r="S84" s="2"/>
    </row>
    <row r="85" spans="1:19" ht="66" customHeight="1">
      <c r="A85" s="73">
        <v>67</v>
      </c>
      <c r="B85" s="15" t="s">
        <v>267</v>
      </c>
      <c r="C85" s="13" t="s">
        <v>268</v>
      </c>
      <c r="D85" s="15" t="s">
        <v>269</v>
      </c>
      <c r="E85" s="15">
        <f t="shared" si="28"/>
        <v>7</v>
      </c>
      <c r="F85" s="15">
        <f t="shared" si="29"/>
        <v>34</v>
      </c>
      <c r="G85" s="58" t="s">
        <v>475</v>
      </c>
      <c r="H85" s="14">
        <v>41365</v>
      </c>
      <c r="I85" s="14">
        <v>42826</v>
      </c>
      <c r="J85" s="58" t="s">
        <v>76</v>
      </c>
      <c r="K85" s="15" t="s">
        <v>61</v>
      </c>
      <c r="L85" s="16"/>
      <c r="M85" s="15"/>
      <c r="N85" s="15" t="s">
        <v>44</v>
      </c>
      <c r="O85" s="15" t="s">
        <v>249</v>
      </c>
      <c r="P85" s="15" t="s">
        <v>266</v>
      </c>
      <c r="Q85" s="66" t="str">
        <f t="shared" si="25"/>
        <v>Laki-Laki</v>
      </c>
      <c r="R85" s="2" t="s">
        <v>488</v>
      </c>
      <c r="S85" s="2"/>
    </row>
    <row r="86" spans="1:19" ht="66.75" customHeight="1">
      <c r="A86" s="73">
        <v>68</v>
      </c>
      <c r="B86" s="15" t="s">
        <v>270</v>
      </c>
      <c r="C86" s="13" t="s">
        <v>271</v>
      </c>
      <c r="D86" s="15" t="s">
        <v>272</v>
      </c>
      <c r="E86" s="15">
        <f t="shared" si="28"/>
        <v>7</v>
      </c>
      <c r="F86" s="15">
        <f t="shared" si="29"/>
        <v>35</v>
      </c>
      <c r="G86" s="58" t="s">
        <v>475</v>
      </c>
      <c r="H86" s="14">
        <v>41365</v>
      </c>
      <c r="I86" s="14">
        <v>42826</v>
      </c>
      <c r="J86" s="58" t="s">
        <v>76</v>
      </c>
      <c r="K86" s="15" t="s">
        <v>61</v>
      </c>
      <c r="L86" s="16"/>
      <c r="M86" s="15"/>
      <c r="N86" s="15" t="s">
        <v>44</v>
      </c>
      <c r="O86" s="15" t="s">
        <v>72</v>
      </c>
      <c r="P86" s="15" t="s">
        <v>273</v>
      </c>
      <c r="Q86" s="66" t="str">
        <f t="shared" si="25"/>
        <v>Laki-Laki</v>
      </c>
      <c r="R86" s="2" t="s">
        <v>488</v>
      </c>
      <c r="S86" s="2"/>
    </row>
    <row r="87" spans="1:19" ht="44.25" customHeight="1">
      <c r="A87" s="73">
        <v>69</v>
      </c>
      <c r="B87" s="15" t="s">
        <v>274</v>
      </c>
      <c r="C87" s="13" t="s">
        <v>275</v>
      </c>
      <c r="D87" s="15" t="s">
        <v>276</v>
      </c>
      <c r="E87" s="15">
        <f t="shared" si="28"/>
        <v>7</v>
      </c>
      <c r="F87" s="15">
        <f t="shared" si="29"/>
        <v>44</v>
      </c>
      <c r="G87" s="58" t="s">
        <v>475</v>
      </c>
      <c r="H87" s="14">
        <v>41365</v>
      </c>
      <c r="I87" s="14">
        <v>42826</v>
      </c>
      <c r="J87" s="58" t="s">
        <v>476</v>
      </c>
      <c r="K87" s="15" t="s">
        <v>61</v>
      </c>
      <c r="L87" s="16"/>
      <c r="M87" s="15"/>
      <c r="N87" s="15" t="s">
        <v>44</v>
      </c>
      <c r="O87" s="15" t="s">
        <v>239</v>
      </c>
      <c r="P87" s="15" t="s">
        <v>278</v>
      </c>
      <c r="Q87" s="66" t="str">
        <f t="shared" si="25"/>
        <v>Laki-Laki</v>
      </c>
      <c r="R87" s="2"/>
      <c r="S87" s="2"/>
    </row>
    <row r="88" spans="1:19" ht="69" customHeight="1">
      <c r="A88" s="73">
        <v>70</v>
      </c>
      <c r="B88" s="15" t="s">
        <v>279</v>
      </c>
      <c r="C88" s="13" t="s">
        <v>280</v>
      </c>
      <c r="D88" s="15" t="s">
        <v>281</v>
      </c>
      <c r="E88" s="15">
        <f t="shared" si="28"/>
        <v>7</v>
      </c>
      <c r="F88" s="15">
        <f t="shared" si="29"/>
        <v>44</v>
      </c>
      <c r="G88" s="58" t="s">
        <v>475</v>
      </c>
      <c r="H88" s="14">
        <v>41365</v>
      </c>
      <c r="I88" s="14">
        <v>42826</v>
      </c>
      <c r="J88" s="58" t="s">
        <v>76</v>
      </c>
      <c r="K88" s="15" t="s">
        <v>61</v>
      </c>
      <c r="L88" s="16"/>
      <c r="M88" s="15"/>
      <c r="N88" s="15" t="s">
        <v>44</v>
      </c>
      <c r="O88" s="15" t="s">
        <v>239</v>
      </c>
      <c r="P88" s="15" t="s">
        <v>282</v>
      </c>
      <c r="Q88" s="66" t="str">
        <f t="shared" si="25"/>
        <v>Laki-Laki</v>
      </c>
      <c r="R88" s="2" t="s">
        <v>488</v>
      </c>
      <c r="S88" s="2"/>
    </row>
    <row r="89" spans="1:19" ht="55.5" customHeight="1">
      <c r="A89" s="73">
        <v>71</v>
      </c>
      <c r="B89" s="15" t="s">
        <v>283</v>
      </c>
      <c r="C89" s="13" t="s">
        <v>284</v>
      </c>
      <c r="D89" s="15" t="s">
        <v>285</v>
      </c>
      <c r="E89" s="15">
        <f t="shared" si="28"/>
        <v>9</v>
      </c>
      <c r="F89" s="15">
        <f t="shared" si="29"/>
        <v>46</v>
      </c>
      <c r="G89" s="15" t="s">
        <v>225</v>
      </c>
      <c r="H89" s="14">
        <v>41730</v>
      </c>
      <c r="I89" s="14">
        <v>43191</v>
      </c>
      <c r="J89" s="15" t="s">
        <v>66</v>
      </c>
      <c r="K89" s="15" t="s">
        <v>61</v>
      </c>
      <c r="L89" s="16"/>
      <c r="M89" s="15"/>
      <c r="N89" s="15" t="s">
        <v>44</v>
      </c>
      <c r="O89" s="15" t="s">
        <v>73</v>
      </c>
      <c r="P89" s="15" t="s">
        <v>286</v>
      </c>
      <c r="Q89" s="66" t="str">
        <f t="shared" si="25"/>
        <v>Laki-Laki</v>
      </c>
      <c r="R89" s="2" t="s">
        <v>488</v>
      </c>
      <c r="S89" s="2"/>
    </row>
    <row r="90" spans="1:19" ht="30">
      <c r="A90" s="73">
        <v>72</v>
      </c>
      <c r="B90" s="15" t="s">
        <v>287</v>
      </c>
      <c r="C90" s="13" t="s">
        <v>288</v>
      </c>
      <c r="D90" s="15" t="s">
        <v>289</v>
      </c>
      <c r="E90" s="15">
        <f t="shared" si="28"/>
        <v>6</v>
      </c>
      <c r="F90" s="15">
        <f t="shared" si="29"/>
        <v>45</v>
      </c>
      <c r="G90" s="15" t="s">
        <v>225</v>
      </c>
      <c r="H90" s="14">
        <v>41730</v>
      </c>
      <c r="I90" s="14">
        <v>43191</v>
      </c>
      <c r="J90" s="58" t="s">
        <v>461</v>
      </c>
      <c r="K90" s="15" t="s">
        <v>61</v>
      </c>
      <c r="L90" s="16"/>
      <c r="M90" s="15"/>
      <c r="N90" s="15" t="s">
        <v>44</v>
      </c>
      <c r="O90" s="15" t="s">
        <v>73</v>
      </c>
      <c r="P90" s="15" t="s">
        <v>73</v>
      </c>
      <c r="Q90" s="66" t="str">
        <f t="shared" si="25"/>
        <v>Laki-Laki</v>
      </c>
      <c r="R90" s="2" t="s">
        <v>488</v>
      </c>
      <c r="S90" s="2"/>
    </row>
    <row r="91" spans="1:19" ht="67.5" customHeight="1">
      <c r="A91" s="73">
        <v>73</v>
      </c>
      <c r="B91" s="15" t="s">
        <v>290</v>
      </c>
      <c r="C91" s="13" t="s">
        <v>291</v>
      </c>
      <c r="D91" s="15" t="s">
        <v>292</v>
      </c>
      <c r="E91" s="15">
        <f t="shared" si="28"/>
        <v>6</v>
      </c>
      <c r="F91" s="15">
        <f t="shared" si="29"/>
        <v>46</v>
      </c>
      <c r="G91" s="15" t="s">
        <v>225</v>
      </c>
      <c r="H91" s="14">
        <v>41730</v>
      </c>
      <c r="I91" s="14">
        <v>43191</v>
      </c>
      <c r="J91" s="15" t="s">
        <v>76</v>
      </c>
      <c r="K91" s="15" t="s">
        <v>61</v>
      </c>
      <c r="L91" s="16"/>
      <c r="M91" s="15"/>
      <c r="N91" s="15" t="s">
        <v>44</v>
      </c>
      <c r="O91" s="15" t="s">
        <v>73</v>
      </c>
      <c r="P91" s="15" t="s">
        <v>44</v>
      </c>
      <c r="Q91" s="66" t="str">
        <f t="shared" si="25"/>
        <v>Laki-Laki</v>
      </c>
      <c r="R91" s="2" t="s">
        <v>488</v>
      </c>
      <c r="S91" s="2"/>
    </row>
    <row r="92" spans="1:19" ht="67.5" customHeight="1">
      <c r="A92" s="73">
        <v>74</v>
      </c>
      <c r="B92" s="15" t="s">
        <v>293</v>
      </c>
      <c r="C92" s="13" t="s">
        <v>294</v>
      </c>
      <c r="D92" s="15" t="s">
        <v>295</v>
      </c>
      <c r="E92" s="15">
        <f t="shared" ref="E92:E103" si="30">2016-(MID(C92,10,4))</f>
        <v>6</v>
      </c>
      <c r="F92" s="15">
        <f t="shared" ref="F92:F103" si="31">2016-(MID(C92,1,4))</f>
        <v>40</v>
      </c>
      <c r="G92" s="15" t="s">
        <v>225</v>
      </c>
      <c r="H92" s="14">
        <v>41730</v>
      </c>
      <c r="I92" s="14">
        <v>43191</v>
      </c>
      <c r="J92" s="15" t="s">
        <v>66</v>
      </c>
      <c r="K92" s="15" t="s">
        <v>61</v>
      </c>
      <c r="L92" s="16"/>
      <c r="M92" s="15"/>
      <c r="N92" s="15" t="s">
        <v>44</v>
      </c>
      <c r="O92" s="15" t="s">
        <v>73</v>
      </c>
      <c r="P92" s="15" t="s">
        <v>44</v>
      </c>
      <c r="Q92" s="66" t="str">
        <f t="shared" si="25"/>
        <v>Laki-Laki</v>
      </c>
      <c r="R92" s="2" t="s">
        <v>488</v>
      </c>
      <c r="S92" s="2"/>
    </row>
    <row r="93" spans="1:19" ht="63.75" customHeight="1">
      <c r="A93" s="73">
        <v>75</v>
      </c>
      <c r="B93" s="15" t="s">
        <v>296</v>
      </c>
      <c r="C93" s="13" t="s">
        <v>297</v>
      </c>
      <c r="D93" s="15" t="s">
        <v>298</v>
      </c>
      <c r="E93" s="15">
        <f t="shared" si="30"/>
        <v>6</v>
      </c>
      <c r="F93" s="15">
        <f t="shared" si="31"/>
        <v>37</v>
      </c>
      <c r="G93" s="15" t="s">
        <v>225</v>
      </c>
      <c r="H93" s="14">
        <v>41730</v>
      </c>
      <c r="I93" s="14">
        <v>43191</v>
      </c>
      <c r="J93" s="15" t="s">
        <v>66</v>
      </c>
      <c r="K93" s="15" t="s">
        <v>61</v>
      </c>
      <c r="L93" s="16"/>
      <c r="M93" s="15"/>
      <c r="N93" s="15" t="s">
        <v>44</v>
      </c>
      <c r="O93" s="15" t="s">
        <v>299</v>
      </c>
      <c r="P93" s="15" t="s">
        <v>249</v>
      </c>
      <c r="Q93" s="66" t="str">
        <f t="shared" si="25"/>
        <v>Laki-Laki</v>
      </c>
      <c r="R93" s="2" t="s">
        <v>488</v>
      </c>
      <c r="S93" s="2"/>
    </row>
    <row r="94" spans="1:19" ht="57.75" customHeight="1">
      <c r="A94" s="73">
        <v>76</v>
      </c>
      <c r="B94" s="15" t="s">
        <v>300</v>
      </c>
      <c r="C94" s="13" t="s">
        <v>301</v>
      </c>
      <c r="D94" s="15" t="s">
        <v>302</v>
      </c>
      <c r="E94" s="15">
        <f t="shared" si="30"/>
        <v>6</v>
      </c>
      <c r="F94" s="15">
        <f t="shared" si="31"/>
        <v>34</v>
      </c>
      <c r="G94" s="15" t="s">
        <v>225</v>
      </c>
      <c r="H94" s="14">
        <v>41730</v>
      </c>
      <c r="I94" s="14">
        <v>43191</v>
      </c>
      <c r="J94" s="15" t="s">
        <v>66</v>
      </c>
      <c r="K94" s="15" t="s">
        <v>61</v>
      </c>
      <c r="L94" s="16"/>
      <c r="M94" s="15"/>
      <c r="N94" s="15" t="s">
        <v>44</v>
      </c>
      <c r="O94" s="15" t="s">
        <v>73</v>
      </c>
      <c r="P94" s="15" t="s">
        <v>303</v>
      </c>
      <c r="Q94" s="66" t="str">
        <f t="shared" si="25"/>
        <v>Laki-Laki</v>
      </c>
      <c r="R94" s="2" t="s">
        <v>488</v>
      </c>
      <c r="S94" s="2"/>
    </row>
    <row r="95" spans="1:19" ht="20">
      <c r="A95" s="73">
        <v>77</v>
      </c>
      <c r="B95" s="15" t="s">
        <v>304</v>
      </c>
      <c r="C95" s="13" t="s">
        <v>305</v>
      </c>
      <c r="D95" s="15" t="s">
        <v>306</v>
      </c>
      <c r="E95" s="15">
        <f t="shared" si="30"/>
        <v>6</v>
      </c>
      <c r="F95" s="15">
        <f t="shared" si="31"/>
        <v>34</v>
      </c>
      <c r="G95" s="15" t="s">
        <v>225</v>
      </c>
      <c r="H95" s="14">
        <v>41730</v>
      </c>
      <c r="I95" s="14">
        <v>43191</v>
      </c>
      <c r="J95" s="58" t="s">
        <v>462</v>
      </c>
      <c r="K95" s="15" t="s">
        <v>61</v>
      </c>
      <c r="L95" s="16"/>
      <c r="M95" s="15"/>
      <c r="N95" s="15" t="s">
        <v>44</v>
      </c>
      <c r="O95" s="15" t="s">
        <v>247</v>
      </c>
      <c r="P95" s="15" t="s">
        <v>44</v>
      </c>
      <c r="Q95" s="66" t="str">
        <f t="shared" si="25"/>
        <v>Laki-Laki</v>
      </c>
      <c r="R95" s="2" t="s">
        <v>488</v>
      </c>
      <c r="S95" s="2"/>
    </row>
    <row r="96" spans="1:19" ht="57" customHeight="1">
      <c r="A96" s="73">
        <v>78</v>
      </c>
      <c r="B96" s="15" t="s">
        <v>307</v>
      </c>
      <c r="C96" s="13" t="s">
        <v>308</v>
      </c>
      <c r="D96" s="15" t="s">
        <v>309</v>
      </c>
      <c r="E96" s="15">
        <f t="shared" si="30"/>
        <v>6</v>
      </c>
      <c r="F96" s="15">
        <f t="shared" si="31"/>
        <v>37</v>
      </c>
      <c r="G96" s="15" t="s">
        <v>225</v>
      </c>
      <c r="H96" s="14">
        <v>41730</v>
      </c>
      <c r="I96" s="14">
        <v>43191</v>
      </c>
      <c r="J96" s="15" t="s">
        <v>66</v>
      </c>
      <c r="K96" s="15" t="s">
        <v>61</v>
      </c>
      <c r="L96" s="16"/>
      <c r="M96" s="15"/>
      <c r="N96" s="15" t="s">
        <v>44</v>
      </c>
      <c r="O96" s="15" t="s">
        <v>73</v>
      </c>
      <c r="P96" s="15"/>
      <c r="Q96" s="66" t="str">
        <f t="shared" si="25"/>
        <v>Laki-Laki</v>
      </c>
      <c r="R96" s="2" t="s">
        <v>488</v>
      </c>
      <c r="S96" s="2"/>
    </row>
    <row r="97" spans="1:19" ht="67.5" customHeight="1">
      <c r="A97" s="73">
        <v>79</v>
      </c>
      <c r="B97" s="15" t="s">
        <v>310</v>
      </c>
      <c r="C97" s="13" t="s">
        <v>311</v>
      </c>
      <c r="D97" s="15" t="s">
        <v>312</v>
      </c>
      <c r="E97" s="15">
        <f t="shared" si="30"/>
        <v>6</v>
      </c>
      <c r="F97" s="15">
        <f t="shared" si="31"/>
        <v>35</v>
      </c>
      <c r="G97" s="15" t="s">
        <v>225</v>
      </c>
      <c r="H97" s="14">
        <v>41730</v>
      </c>
      <c r="I97" s="14">
        <v>43191</v>
      </c>
      <c r="J97" s="15" t="s">
        <v>66</v>
      </c>
      <c r="K97" s="15" t="s">
        <v>61</v>
      </c>
      <c r="L97" s="16"/>
      <c r="M97" s="15"/>
      <c r="N97" s="15" t="s">
        <v>44</v>
      </c>
      <c r="O97" s="15" t="s">
        <v>45</v>
      </c>
      <c r="P97" s="15" t="s">
        <v>249</v>
      </c>
      <c r="Q97" s="66" t="str">
        <f t="shared" si="25"/>
        <v>Laki-Laki</v>
      </c>
      <c r="R97" s="2" t="s">
        <v>488</v>
      </c>
      <c r="S97" s="2"/>
    </row>
    <row r="98" spans="1:19" ht="38.25" customHeight="1">
      <c r="A98" s="73">
        <v>80</v>
      </c>
      <c r="B98" s="15" t="s">
        <v>313</v>
      </c>
      <c r="C98" s="13" t="s">
        <v>314</v>
      </c>
      <c r="D98" s="15" t="s">
        <v>315</v>
      </c>
      <c r="E98" s="15">
        <f t="shared" si="30"/>
        <v>6</v>
      </c>
      <c r="F98" s="15">
        <f t="shared" si="31"/>
        <v>43</v>
      </c>
      <c r="G98" s="15" t="s">
        <v>225</v>
      </c>
      <c r="H98" s="14">
        <v>41730</v>
      </c>
      <c r="I98" s="14">
        <v>43191</v>
      </c>
      <c r="J98" s="58" t="s">
        <v>477</v>
      </c>
      <c r="K98" s="15" t="s">
        <v>61</v>
      </c>
      <c r="L98" s="16"/>
      <c r="M98" s="15"/>
      <c r="N98" s="15" t="s">
        <v>44</v>
      </c>
      <c r="O98" s="15" t="s">
        <v>73</v>
      </c>
      <c r="P98" s="15" t="s">
        <v>73</v>
      </c>
      <c r="Q98" s="66" t="str">
        <f>IF(MID(C98,17,2)="2","Laki-Laki","Perempuan")</f>
        <v>Perempuan</v>
      </c>
      <c r="R98" s="2" t="s">
        <v>488</v>
      </c>
      <c r="S98" s="2"/>
    </row>
    <row r="99" spans="1:19" ht="65.25" customHeight="1">
      <c r="A99" s="73">
        <v>81</v>
      </c>
      <c r="B99" s="15" t="s">
        <v>316</v>
      </c>
      <c r="C99" s="13" t="s">
        <v>317</v>
      </c>
      <c r="D99" s="15" t="s">
        <v>318</v>
      </c>
      <c r="E99" s="15">
        <f t="shared" si="30"/>
        <v>6</v>
      </c>
      <c r="F99" s="15">
        <f t="shared" si="31"/>
        <v>41</v>
      </c>
      <c r="G99" s="15" t="s">
        <v>225</v>
      </c>
      <c r="H99" s="14">
        <v>41730</v>
      </c>
      <c r="I99" s="14">
        <v>43191</v>
      </c>
      <c r="J99" s="15" t="s">
        <v>66</v>
      </c>
      <c r="K99" s="15" t="s">
        <v>61</v>
      </c>
      <c r="L99" s="16"/>
      <c r="M99" s="15"/>
      <c r="N99" s="15" t="s">
        <v>44</v>
      </c>
      <c r="O99" s="15" t="s">
        <v>73</v>
      </c>
      <c r="P99" s="15" t="s">
        <v>73</v>
      </c>
      <c r="Q99" s="66" t="str">
        <f t="shared" si="25"/>
        <v>Laki-Laki</v>
      </c>
      <c r="R99" s="2" t="s">
        <v>488</v>
      </c>
      <c r="S99" s="2"/>
    </row>
    <row r="100" spans="1:19" ht="66.75" customHeight="1">
      <c r="A100" s="73">
        <v>82</v>
      </c>
      <c r="B100" s="15" t="s">
        <v>319</v>
      </c>
      <c r="C100" s="13" t="s">
        <v>320</v>
      </c>
      <c r="D100" s="15" t="s">
        <v>321</v>
      </c>
      <c r="E100" s="15">
        <f t="shared" si="30"/>
        <v>6</v>
      </c>
      <c r="F100" s="15">
        <f t="shared" si="31"/>
        <v>37</v>
      </c>
      <c r="G100" s="15" t="s">
        <v>225</v>
      </c>
      <c r="H100" s="14">
        <v>41730</v>
      </c>
      <c r="I100" s="14">
        <v>43191</v>
      </c>
      <c r="J100" s="15" t="s">
        <v>66</v>
      </c>
      <c r="K100" s="15" t="s">
        <v>61</v>
      </c>
      <c r="L100" s="16"/>
      <c r="M100" s="15"/>
      <c r="N100" s="15" t="s">
        <v>44</v>
      </c>
      <c r="O100" s="15" t="s">
        <v>72</v>
      </c>
      <c r="P100" s="15" t="s">
        <v>44</v>
      </c>
      <c r="Q100" s="66" t="str">
        <f t="shared" si="25"/>
        <v>Laki-Laki</v>
      </c>
      <c r="R100" s="2" t="s">
        <v>488</v>
      </c>
      <c r="S100" s="2"/>
    </row>
    <row r="101" spans="1:19" ht="69" customHeight="1">
      <c r="A101" s="73">
        <v>83</v>
      </c>
      <c r="B101" s="15" t="s">
        <v>322</v>
      </c>
      <c r="C101" s="13" t="s">
        <v>323</v>
      </c>
      <c r="D101" s="15" t="s">
        <v>324</v>
      </c>
      <c r="E101" s="15">
        <f t="shared" si="30"/>
        <v>6</v>
      </c>
      <c r="F101" s="15">
        <f t="shared" si="31"/>
        <v>51</v>
      </c>
      <c r="G101" s="15" t="s">
        <v>225</v>
      </c>
      <c r="H101" s="14">
        <v>41730</v>
      </c>
      <c r="I101" s="14">
        <v>43191</v>
      </c>
      <c r="J101" s="15" t="s">
        <v>66</v>
      </c>
      <c r="K101" s="15" t="s">
        <v>61</v>
      </c>
      <c r="L101" s="16"/>
      <c r="M101" s="15"/>
      <c r="N101" s="15" t="s">
        <v>44</v>
      </c>
      <c r="O101" s="15" t="s">
        <v>325</v>
      </c>
      <c r="P101" s="15" t="s">
        <v>63</v>
      </c>
      <c r="Q101" s="66" t="str">
        <f t="shared" ref="Q101" si="32">IF(MID(C101,17,1)="1","Laki-Laki","Perempuan")</f>
        <v>Laki-Laki</v>
      </c>
      <c r="R101" s="2" t="s">
        <v>488</v>
      </c>
      <c r="S101" s="2"/>
    </row>
    <row r="102" spans="1:19" ht="66.75" customHeight="1">
      <c r="A102" s="73">
        <v>84</v>
      </c>
      <c r="B102" s="15" t="s">
        <v>326</v>
      </c>
      <c r="C102" s="13" t="s">
        <v>327</v>
      </c>
      <c r="D102" s="15" t="s">
        <v>328</v>
      </c>
      <c r="E102" s="15">
        <f t="shared" si="30"/>
        <v>6</v>
      </c>
      <c r="F102" s="15">
        <f t="shared" si="31"/>
        <v>38</v>
      </c>
      <c r="G102" s="15" t="s">
        <v>225</v>
      </c>
      <c r="H102" s="14">
        <v>41730</v>
      </c>
      <c r="I102" s="14">
        <v>43191</v>
      </c>
      <c r="J102" s="15" t="s">
        <v>66</v>
      </c>
      <c r="K102" s="15" t="s">
        <v>61</v>
      </c>
      <c r="L102" s="15"/>
      <c r="M102" s="15"/>
      <c r="N102" s="15" t="s">
        <v>44</v>
      </c>
      <c r="O102" s="15" t="s">
        <v>73</v>
      </c>
      <c r="P102" s="15" t="s">
        <v>44</v>
      </c>
      <c r="Q102" s="66" t="str">
        <f t="shared" ref="Q102:Q118" si="33">IF(MID(C102,17,1)="1","Laki-Laki","Perempuan")</f>
        <v>Laki-Laki</v>
      </c>
      <c r="R102" s="2" t="s">
        <v>488</v>
      </c>
      <c r="S102" s="2"/>
    </row>
    <row r="103" spans="1:19" ht="57" customHeight="1">
      <c r="A103" s="73">
        <v>85</v>
      </c>
      <c r="B103" s="15" t="s">
        <v>329</v>
      </c>
      <c r="C103" s="13" t="s">
        <v>330</v>
      </c>
      <c r="D103" s="15" t="s">
        <v>331</v>
      </c>
      <c r="E103" s="15">
        <f t="shared" si="30"/>
        <v>6</v>
      </c>
      <c r="F103" s="15">
        <f t="shared" si="31"/>
        <v>35</v>
      </c>
      <c r="G103" s="15" t="s">
        <v>225</v>
      </c>
      <c r="H103" s="14">
        <v>41730</v>
      </c>
      <c r="I103" s="14">
        <v>43191</v>
      </c>
      <c r="J103" s="15" t="s">
        <v>332</v>
      </c>
      <c r="K103" s="15" t="s">
        <v>61</v>
      </c>
      <c r="L103" s="16"/>
      <c r="M103" s="15"/>
      <c r="N103" s="15" t="s">
        <v>44</v>
      </c>
      <c r="O103" s="15" t="s">
        <v>73</v>
      </c>
      <c r="P103" s="15" t="s">
        <v>303</v>
      </c>
      <c r="Q103" s="66" t="str">
        <f t="shared" si="33"/>
        <v>Laki-Laki</v>
      </c>
      <c r="R103" s="2" t="s">
        <v>488</v>
      </c>
      <c r="S103" s="2"/>
    </row>
    <row r="104" spans="1:19" ht="67.5" customHeight="1">
      <c r="A104" s="73">
        <v>86</v>
      </c>
      <c r="B104" s="15" t="s">
        <v>333</v>
      </c>
      <c r="C104" s="13" t="s">
        <v>334</v>
      </c>
      <c r="D104" s="15" t="s">
        <v>335</v>
      </c>
      <c r="E104" s="15">
        <f t="shared" ref="E104:E118" si="34">2016-(MID(C104,10,4))</f>
        <v>6</v>
      </c>
      <c r="F104" s="15">
        <f t="shared" ref="F104:F118" si="35">2016-(MID(C104,1,4))</f>
        <v>40</v>
      </c>
      <c r="G104" s="15" t="s">
        <v>225</v>
      </c>
      <c r="H104" s="14">
        <v>41730</v>
      </c>
      <c r="I104" s="14">
        <v>43191</v>
      </c>
      <c r="J104" s="15" t="s">
        <v>66</v>
      </c>
      <c r="K104" s="15" t="s">
        <v>61</v>
      </c>
      <c r="L104" s="15"/>
      <c r="M104" s="15"/>
      <c r="N104" s="15" t="s">
        <v>44</v>
      </c>
      <c r="O104" s="15"/>
      <c r="P104" s="15"/>
      <c r="Q104" s="66" t="str">
        <f t="shared" si="33"/>
        <v>Laki-Laki</v>
      </c>
      <c r="R104" s="2" t="s">
        <v>488</v>
      </c>
      <c r="S104" s="2"/>
    </row>
    <row r="105" spans="1:19" ht="28.5" customHeight="1">
      <c r="A105" s="73">
        <v>87</v>
      </c>
      <c r="B105" s="15" t="s">
        <v>336</v>
      </c>
      <c r="C105" s="13" t="s">
        <v>337</v>
      </c>
      <c r="D105" s="15" t="s">
        <v>338</v>
      </c>
      <c r="E105" s="15">
        <f t="shared" si="34"/>
        <v>6</v>
      </c>
      <c r="F105" s="15">
        <f t="shared" si="35"/>
        <v>47</v>
      </c>
      <c r="G105" s="15" t="s">
        <v>225</v>
      </c>
      <c r="H105" s="14">
        <v>41730</v>
      </c>
      <c r="I105" s="14">
        <v>43191</v>
      </c>
      <c r="J105" s="15" t="s">
        <v>124</v>
      </c>
      <c r="K105" s="15" t="s">
        <v>61</v>
      </c>
      <c r="L105" s="16"/>
      <c r="M105" s="15"/>
      <c r="N105" s="15" t="s">
        <v>44</v>
      </c>
      <c r="O105" s="15"/>
      <c r="P105" s="15" t="s">
        <v>339</v>
      </c>
      <c r="Q105" s="66" t="str">
        <f t="shared" si="33"/>
        <v>Laki-Laki</v>
      </c>
      <c r="R105" s="2" t="s">
        <v>488</v>
      </c>
      <c r="S105" s="2"/>
    </row>
    <row r="106" spans="1:19" ht="38.25" customHeight="1">
      <c r="A106" s="73">
        <v>88</v>
      </c>
      <c r="B106" s="15" t="s">
        <v>340</v>
      </c>
      <c r="C106" s="13" t="s">
        <v>341</v>
      </c>
      <c r="D106" s="15" t="s">
        <v>342</v>
      </c>
      <c r="E106" s="15">
        <f t="shared" si="34"/>
        <v>6</v>
      </c>
      <c r="F106" s="15">
        <f t="shared" si="35"/>
        <v>33</v>
      </c>
      <c r="G106" s="15" t="s">
        <v>225</v>
      </c>
      <c r="H106" s="14">
        <v>41730</v>
      </c>
      <c r="I106" s="14">
        <v>43191</v>
      </c>
      <c r="J106" s="15" t="s">
        <v>95</v>
      </c>
      <c r="K106" s="15" t="s">
        <v>61</v>
      </c>
      <c r="L106" s="16"/>
      <c r="M106" s="15"/>
      <c r="N106" s="15" t="s">
        <v>44</v>
      </c>
      <c r="O106" s="15" t="s">
        <v>73</v>
      </c>
      <c r="P106" s="15" t="s">
        <v>343</v>
      </c>
      <c r="Q106" s="66" t="str">
        <f t="shared" si="33"/>
        <v>Laki-Laki</v>
      </c>
      <c r="R106" s="2" t="s">
        <v>488</v>
      </c>
      <c r="S106" s="2"/>
    </row>
    <row r="107" spans="1:19" ht="69" customHeight="1">
      <c r="A107" s="73">
        <v>89</v>
      </c>
      <c r="B107" s="15" t="s">
        <v>344</v>
      </c>
      <c r="C107" s="13" t="s">
        <v>345</v>
      </c>
      <c r="D107" s="15" t="s">
        <v>346</v>
      </c>
      <c r="E107" s="15">
        <f t="shared" si="34"/>
        <v>6</v>
      </c>
      <c r="F107" s="15">
        <f t="shared" si="35"/>
        <v>49</v>
      </c>
      <c r="G107" s="15" t="s">
        <v>225</v>
      </c>
      <c r="H107" s="14">
        <v>41730</v>
      </c>
      <c r="I107" s="14">
        <v>43191</v>
      </c>
      <c r="J107" s="15" t="s">
        <v>66</v>
      </c>
      <c r="K107" s="15" t="s">
        <v>61</v>
      </c>
      <c r="L107" s="16"/>
      <c r="M107" s="15"/>
      <c r="N107" s="15" t="s">
        <v>44</v>
      </c>
      <c r="O107" s="15" t="s">
        <v>137</v>
      </c>
      <c r="P107" s="15"/>
      <c r="Q107" s="66" t="str">
        <f t="shared" si="33"/>
        <v>Laki-Laki</v>
      </c>
      <c r="R107" s="2" t="s">
        <v>488</v>
      </c>
      <c r="S107" s="2"/>
    </row>
    <row r="108" spans="1:19" ht="67.5" customHeight="1">
      <c r="A108" s="73">
        <v>90</v>
      </c>
      <c r="B108" s="15" t="s">
        <v>347</v>
      </c>
      <c r="C108" s="13" t="s">
        <v>348</v>
      </c>
      <c r="D108" s="15" t="s">
        <v>349</v>
      </c>
      <c r="E108" s="15">
        <f t="shared" si="34"/>
        <v>6</v>
      </c>
      <c r="F108" s="15">
        <f t="shared" si="35"/>
        <v>44</v>
      </c>
      <c r="G108" s="15" t="s">
        <v>225</v>
      </c>
      <c r="H108" s="14">
        <v>41730</v>
      </c>
      <c r="I108" s="14">
        <v>43191</v>
      </c>
      <c r="J108" s="15" t="s">
        <v>66</v>
      </c>
      <c r="K108" s="15" t="s">
        <v>61</v>
      </c>
      <c r="L108" s="16"/>
      <c r="M108" s="15"/>
      <c r="N108" s="15" t="s">
        <v>44</v>
      </c>
      <c r="O108" s="15" t="s">
        <v>63</v>
      </c>
      <c r="P108" s="15"/>
      <c r="Q108" s="66" t="str">
        <f t="shared" si="33"/>
        <v>Laki-Laki</v>
      </c>
      <c r="R108" s="2" t="s">
        <v>488</v>
      </c>
      <c r="S108" s="2"/>
    </row>
    <row r="109" spans="1:19" ht="64.5" customHeight="1">
      <c r="A109" s="73">
        <v>91</v>
      </c>
      <c r="B109" s="15" t="s">
        <v>350</v>
      </c>
      <c r="C109" s="13" t="s">
        <v>351</v>
      </c>
      <c r="D109" s="15" t="s">
        <v>352</v>
      </c>
      <c r="E109" s="15">
        <f t="shared" si="34"/>
        <v>6</v>
      </c>
      <c r="F109" s="15">
        <f t="shared" si="35"/>
        <v>35</v>
      </c>
      <c r="G109" s="15" t="s">
        <v>225</v>
      </c>
      <c r="H109" s="14">
        <v>41730</v>
      </c>
      <c r="I109" s="14">
        <v>43191</v>
      </c>
      <c r="J109" s="15" t="s">
        <v>66</v>
      </c>
      <c r="K109" s="15" t="s">
        <v>61</v>
      </c>
      <c r="L109" s="16"/>
      <c r="M109" s="15"/>
      <c r="N109" s="15" t="s">
        <v>44</v>
      </c>
      <c r="O109" s="15" t="s">
        <v>353</v>
      </c>
      <c r="P109" s="15" t="s">
        <v>249</v>
      </c>
      <c r="Q109" s="66" t="str">
        <f t="shared" si="33"/>
        <v>Laki-Laki</v>
      </c>
      <c r="R109" s="2" t="s">
        <v>488</v>
      </c>
      <c r="S109" s="2"/>
    </row>
    <row r="110" spans="1:19" ht="57" customHeight="1">
      <c r="A110" s="73">
        <v>92</v>
      </c>
      <c r="B110" s="15" t="s">
        <v>377</v>
      </c>
      <c r="C110" s="13" t="s">
        <v>378</v>
      </c>
      <c r="D110" s="15" t="s">
        <v>379</v>
      </c>
      <c r="E110" s="15">
        <f>2016-(MID(C110,10,4))</f>
        <v>6</v>
      </c>
      <c r="F110" s="15">
        <f>2016-(MID(C110,1,4))</f>
        <v>31</v>
      </c>
      <c r="G110" s="55" t="s">
        <v>225</v>
      </c>
      <c r="H110" s="14">
        <v>41730</v>
      </c>
      <c r="I110" s="14">
        <v>43191</v>
      </c>
      <c r="J110" s="15" t="s">
        <v>66</v>
      </c>
      <c r="K110" s="15" t="s">
        <v>61</v>
      </c>
      <c r="L110" s="16"/>
      <c r="M110" s="15"/>
      <c r="N110" s="15" t="s">
        <v>44</v>
      </c>
      <c r="O110" s="15" t="s">
        <v>249</v>
      </c>
      <c r="P110" s="15"/>
      <c r="Q110" s="66" t="str">
        <f>IF(MID(C110,17,1)="1","Laki-Laki","Perempuan")</f>
        <v>Laki-Laki</v>
      </c>
      <c r="R110" s="2" t="s">
        <v>488</v>
      </c>
      <c r="S110" s="2"/>
    </row>
    <row r="111" spans="1:19" ht="65.25" customHeight="1">
      <c r="A111" s="73">
        <v>93</v>
      </c>
      <c r="B111" s="15" t="s">
        <v>354</v>
      </c>
      <c r="C111" s="13" t="s">
        <v>355</v>
      </c>
      <c r="D111" s="15" t="s">
        <v>356</v>
      </c>
      <c r="E111" s="15">
        <f t="shared" si="34"/>
        <v>6</v>
      </c>
      <c r="F111" s="15">
        <f t="shared" si="35"/>
        <v>33</v>
      </c>
      <c r="G111" s="15" t="s">
        <v>225</v>
      </c>
      <c r="H111" s="14">
        <v>41730</v>
      </c>
      <c r="I111" s="14">
        <v>43191</v>
      </c>
      <c r="J111" s="15" t="s">
        <v>66</v>
      </c>
      <c r="K111" s="15" t="s">
        <v>61</v>
      </c>
      <c r="L111" s="16"/>
      <c r="M111" s="15"/>
      <c r="N111" s="15" t="s">
        <v>44</v>
      </c>
      <c r="O111" s="15" t="s">
        <v>72</v>
      </c>
      <c r="P111" s="15" t="s">
        <v>357</v>
      </c>
      <c r="Q111" s="66" t="str">
        <f t="shared" si="33"/>
        <v>Laki-Laki</v>
      </c>
      <c r="R111" s="2" t="s">
        <v>488</v>
      </c>
      <c r="S111" s="2"/>
    </row>
    <row r="112" spans="1:19" ht="57.75" customHeight="1">
      <c r="A112" s="73">
        <v>94</v>
      </c>
      <c r="B112" s="15" t="s">
        <v>358</v>
      </c>
      <c r="C112" s="13" t="s">
        <v>359</v>
      </c>
      <c r="D112" s="15" t="s">
        <v>360</v>
      </c>
      <c r="E112" s="15">
        <f t="shared" si="34"/>
        <v>6</v>
      </c>
      <c r="F112" s="15">
        <f t="shared" si="35"/>
        <v>43</v>
      </c>
      <c r="G112" s="15" t="s">
        <v>225</v>
      </c>
      <c r="H112" s="14">
        <v>41730</v>
      </c>
      <c r="I112" s="14">
        <v>43191</v>
      </c>
      <c r="J112" s="15" t="s">
        <v>361</v>
      </c>
      <c r="K112" s="15" t="s">
        <v>61</v>
      </c>
      <c r="L112" s="16"/>
      <c r="M112" s="15"/>
      <c r="N112" s="15" t="s">
        <v>44</v>
      </c>
      <c r="O112" s="15" t="s">
        <v>73</v>
      </c>
      <c r="P112" s="15" t="s">
        <v>362</v>
      </c>
      <c r="Q112" s="66" t="str">
        <f t="shared" si="33"/>
        <v>Laki-Laki</v>
      </c>
      <c r="R112" s="2" t="s">
        <v>488</v>
      </c>
      <c r="S112" s="2"/>
    </row>
    <row r="113" spans="1:19" ht="67.5" customHeight="1">
      <c r="A113" s="73">
        <v>95</v>
      </c>
      <c r="B113" s="15" t="s">
        <v>363</v>
      </c>
      <c r="C113" s="13" t="s">
        <v>364</v>
      </c>
      <c r="D113" s="15" t="s">
        <v>365</v>
      </c>
      <c r="E113" s="15">
        <f t="shared" si="34"/>
        <v>7</v>
      </c>
      <c r="F113" s="15">
        <f t="shared" si="35"/>
        <v>36</v>
      </c>
      <c r="G113" s="41" t="s">
        <v>225</v>
      </c>
      <c r="H113" s="14">
        <v>40817</v>
      </c>
      <c r="I113" s="14">
        <v>42278</v>
      </c>
      <c r="J113" s="15" t="s">
        <v>76</v>
      </c>
      <c r="K113" s="15" t="s">
        <v>61</v>
      </c>
      <c r="L113" s="16"/>
      <c r="M113" s="15"/>
      <c r="N113" s="15" t="s">
        <v>44</v>
      </c>
      <c r="O113" s="15" t="s">
        <v>137</v>
      </c>
      <c r="P113" s="15"/>
      <c r="Q113" s="66" t="str">
        <f t="shared" si="33"/>
        <v>Laki-Laki</v>
      </c>
      <c r="R113" s="2" t="s">
        <v>488</v>
      </c>
      <c r="S113" s="2"/>
    </row>
    <row r="114" spans="1:19" ht="66" customHeight="1">
      <c r="A114" s="73">
        <v>96</v>
      </c>
      <c r="B114" s="15" t="s">
        <v>366</v>
      </c>
      <c r="C114" s="13" t="s">
        <v>367</v>
      </c>
      <c r="D114" s="15" t="s">
        <v>368</v>
      </c>
      <c r="E114" s="15">
        <f t="shared" si="34"/>
        <v>7</v>
      </c>
      <c r="F114" s="15">
        <f t="shared" si="35"/>
        <v>46</v>
      </c>
      <c r="G114" s="41" t="s">
        <v>225</v>
      </c>
      <c r="H114" s="14">
        <v>40817</v>
      </c>
      <c r="I114" s="14">
        <v>42278</v>
      </c>
      <c r="J114" s="15" t="s">
        <v>76</v>
      </c>
      <c r="K114" s="15" t="s">
        <v>61</v>
      </c>
      <c r="L114" s="16"/>
      <c r="M114" s="15"/>
      <c r="N114" s="15" t="s">
        <v>369</v>
      </c>
      <c r="O114" s="15" t="s">
        <v>370</v>
      </c>
      <c r="P114" s="15" t="s">
        <v>371</v>
      </c>
      <c r="Q114" s="66" t="str">
        <f t="shared" si="33"/>
        <v>Laki-Laki</v>
      </c>
      <c r="R114" s="2" t="s">
        <v>488</v>
      </c>
      <c r="S114" s="2"/>
    </row>
    <row r="115" spans="1:19" ht="57" customHeight="1">
      <c r="A115" s="73">
        <v>97</v>
      </c>
      <c r="B115" s="15" t="s">
        <v>372</v>
      </c>
      <c r="C115" s="13" t="s">
        <v>373</v>
      </c>
      <c r="D115" s="15" t="s">
        <v>374</v>
      </c>
      <c r="E115" s="15">
        <f t="shared" si="34"/>
        <v>4</v>
      </c>
      <c r="F115" s="15">
        <f t="shared" si="35"/>
        <v>33</v>
      </c>
      <c r="G115" s="58" t="s">
        <v>478</v>
      </c>
      <c r="H115" s="14">
        <v>42461</v>
      </c>
      <c r="I115" s="14">
        <v>43922</v>
      </c>
      <c r="J115" s="15" t="s">
        <v>66</v>
      </c>
      <c r="K115" s="15" t="s">
        <v>61</v>
      </c>
      <c r="L115" s="16"/>
      <c r="M115" s="15"/>
      <c r="N115" s="15" t="s">
        <v>44</v>
      </c>
      <c r="O115" s="15" t="s">
        <v>375</v>
      </c>
      <c r="P115" s="15" t="s">
        <v>376</v>
      </c>
      <c r="Q115" s="66" t="str">
        <f t="shared" si="33"/>
        <v>Laki-Laki</v>
      </c>
      <c r="R115" s="2" t="s">
        <v>488</v>
      </c>
      <c r="S115" s="2"/>
    </row>
    <row r="116" spans="1:19" ht="66.75" customHeight="1">
      <c r="A116" s="73">
        <v>98</v>
      </c>
      <c r="B116" s="15" t="s">
        <v>380</v>
      </c>
      <c r="C116" s="13" t="s">
        <v>381</v>
      </c>
      <c r="D116" s="15" t="s">
        <v>382</v>
      </c>
      <c r="E116" s="15">
        <f t="shared" si="34"/>
        <v>8</v>
      </c>
      <c r="F116" s="15">
        <f t="shared" si="35"/>
        <v>40</v>
      </c>
      <c r="G116" s="58" t="s">
        <v>479</v>
      </c>
      <c r="H116" s="14">
        <v>41000</v>
      </c>
      <c r="I116" s="14">
        <v>43191</v>
      </c>
      <c r="J116" s="15" t="s">
        <v>76</v>
      </c>
      <c r="K116" s="15" t="s">
        <v>61</v>
      </c>
      <c r="L116" s="16"/>
      <c r="M116" s="15"/>
      <c r="N116" s="15" t="s">
        <v>369</v>
      </c>
      <c r="O116" s="15" t="s">
        <v>370</v>
      </c>
      <c r="P116" s="15" t="s">
        <v>383</v>
      </c>
      <c r="Q116" s="66" t="str">
        <f t="shared" si="33"/>
        <v>Laki-Laki</v>
      </c>
      <c r="R116" s="2" t="s">
        <v>488</v>
      </c>
      <c r="S116" s="2"/>
    </row>
    <row r="117" spans="1:19" ht="69" customHeight="1">
      <c r="A117" s="73">
        <v>99</v>
      </c>
      <c r="B117" s="48" t="s">
        <v>176</v>
      </c>
      <c r="C117" s="47" t="s">
        <v>384</v>
      </c>
      <c r="D117" s="48" t="s">
        <v>385</v>
      </c>
      <c r="E117" s="48">
        <f t="shared" si="34"/>
        <v>6</v>
      </c>
      <c r="F117" s="48">
        <f t="shared" si="35"/>
        <v>44</v>
      </c>
      <c r="G117" s="58" t="s">
        <v>479</v>
      </c>
      <c r="H117" s="46">
        <v>41730</v>
      </c>
      <c r="I117" s="46">
        <v>43191</v>
      </c>
      <c r="J117" s="48" t="s">
        <v>66</v>
      </c>
      <c r="K117" s="48" t="s">
        <v>61</v>
      </c>
      <c r="L117" s="49"/>
      <c r="M117" s="48"/>
      <c r="N117" s="48" t="s">
        <v>369</v>
      </c>
      <c r="O117" s="48" t="s">
        <v>370</v>
      </c>
      <c r="P117" s="48"/>
      <c r="Q117" s="66" t="str">
        <f t="shared" si="33"/>
        <v>Laki-Laki</v>
      </c>
      <c r="R117" s="2" t="s">
        <v>488</v>
      </c>
      <c r="S117" s="2"/>
    </row>
    <row r="118" spans="1:19" ht="66.75" customHeight="1" thickBot="1">
      <c r="A118" s="73">
        <v>100</v>
      </c>
      <c r="B118" s="35" t="s">
        <v>386</v>
      </c>
      <c r="C118" s="36" t="s">
        <v>387</v>
      </c>
      <c r="D118" s="35" t="s">
        <v>388</v>
      </c>
      <c r="E118" s="35">
        <f t="shared" si="34"/>
        <v>6</v>
      </c>
      <c r="F118" s="35">
        <f t="shared" si="35"/>
        <v>36</v>
      </c>
      <c r="G118" s="35" t="s">
        <v>408</v>
      </c>
      <c r="H118" s="37">
        <v>40179</v>
      </c>
      <c r="I118" s="37">
        <v>43191</v>
      </c>
      <c r="J118" s="35" t="s">
        <v>66</v>
      </c>
      <c r="K118" s="35" t="s">
        <v>61</v>
      </c>
      <c r="L118" s="38"/>
      <c r="M118" s="35"/>
      <c r="N118" s="35" t="s">
        <v>389</v>
      </c>
      <c r="O118" s="35" t="s">
        <v>390</v>
      </c>
      <c r="P118" s="35"/>
      <c r="Q118" s="67" t="str">
        <f t="shared" si="33"/>
        <v>Laki-Laki</v>
      </c>
      <c r="R118" s="69" t="s">
        <v>488</v>
      </c>
      <c r="S118" s="69"/>
    </row>
    <row r="119" spans="1:19">
      <c r="A119" s="6"/>
      <c r="B119" s="6"/>
      <c r="C119" s="7"/>
      <c r="D119" s="6"/>
      <c r="E119" s="6"/>
      <c r="F119" s="6"/>
      <c r="G119" s="6"/>
      <c r="H119" s="8"/>
      <c r="I119" s="8"/>
      <c r="J119" s="6"/>
      <c r="K119" s="6"/>
      <c r="L119" s="6"/>
      <c r="M119" s="6"/>
      <c r="N119" s="6"/>
      <c r="O119" s="6"/>
      <c r="P119" s="6"/>
      <c r="Q119" s="6"/>
    </row>
    <row r="120" spans="1:19" ht="16.5" customHeight="1">
      <c r="K120" s="40"/>
      <c r="L120" s="39"/>
      <c r="M120" s="113" t="s">
        <v>480</v>
      </c>
      <c r="N120" s="113"/>
      <c r="O120" s="113"/>
      <c r="P120" s="113"/>
      <c r="Q120" s="113"/>
      <c r="R120" s="113"/>
      <c r="S120" s="113"/>
    </row>
    <row r="121" spans="1:19">
      <c r="M121" s="114" t="s">
        <v>404</v>
      </c>
      <c r="N121" s="114"/>
      <c r="O121" s="114"/>
      <c r="P121" s="114"/>
      <c r="Q121" s="114"/>
      <c r="R121" s="114"/>
      <c r="S121" s="114"/>
    </row>
    <row r="122" spans="1:19">
      <c r="M122" s="115" t="s">
        <v>405</v>
      </c>
      <c r="N122" s="115"/>
      <c r="O122" s="115"/>
      <c r="P122" s="115"/>
      <c r="Q122" s="115"/>
      <c r="R122" s="115"/>
      <c r="S122" s="115"/>
    </row>
    <row r="126" spans="1:19">
      <c r="M126" s="116" t="s">
        <v>437</v>
      </c>
      <c r="N126" s="116"/>
      <c r="O126" s="116"/>
      <c r="P126" s="116"/>
      <c r="Q126" s="116"/>
      <c r="R126" s="116"/>
      <c r="S126" s="116"/>
    </row>
    <row r="127" spans="1:19">
      <c r="M127" s="115" t="s">
        <v>481</v>
      </c>
      <c r="N127" s="115"/>
      <c r="O127" s="115"/>
      <c r="P127" s="115"/>
      <c r="Q127" s="115"/>
      <c r="R127" s="115"/>
      <c r="S127" s="115"/>
    </row>
    <row r="128" spans="1:19">
      <c r="M128" s="112" t="s">
        <v>439</v>
      </c>
      <c r="N128" s="112"/>
      <c r="O128" s="112"/>
      <c r="P128" s="112"/>
      <c r="Q128" s="112"/>
      <c r="R128" s="112"/>
      <c r="S128" s="112"/>
    </row>
  </sheetData>
  <autoFilter ref="A6:Q118"/>
  <mergeCells count="190"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M127:S127"/>
    <mergeCell ref="M128:S128"/>
    <mergeCell ref="M120:S120"/>
    <mergeCell ref="M121:S121"/>
    <mergeCell ref="M122:S122"/>
    <mergeCell ref="M126:S126"/>
    <mergeCell ref="S27:S28"/>
    <mergeCell ref="S18:S19"/>
    <mergeCell ref="R20:R21"/>
    <mergeCell ref="S20:S21"/>
    <mergeCell ref="R22:R23"/>
    <mergeCell ref="S22:S23"/>
    <mergeCell ref="R18:R19"/>
    <mergeCell ref="R6:R8"/>
    <mergeCell ref="S6:S8"/>
    <mergeCell ref="R10:R11"/>
    <mergeCell ref="S10:S11"/>
    <mergeCell ref="R12:R13"/>
    <mergeCell ref="S12:S13"/>
    <mergeCell ref="S14:S15"/>
    <mergeCell ref="R16:R17"/>
    <mergeCell ref="S16:S17"/>
    <mergeCell ref="R14:R15"/>
    <mergeCell ref="N22:N23"/>
    <mergeCell ref="M6:M8"/>
    <mergeCell ref="O22:O23"/>
    <mergeCell ref="L20:L21"/>
    <mergeCell ref="L22:L23"/>
    <mergeCell ref="N12:N13"/>
    <mergeCell ref="N14:N15"/>
    <mergeCell ref="N16:N17"/>
    <mergeCell ref="N20:N21"/>
    <mergeCell ref="O10:O11"/>
    <mergeCell ref="M14:M15"/>
    <mergeCell ref="M16:M17"/>
    <mergeCell ref="M18:M19"/>
    <mergeCell ref="M10:M11"/>
    <mergeCell ref="O12:O13"/>
    <mergeCell ref="O14:O15"/>
    <mergeCell ref="O16:O17"/>
    <mergeCell ref="O20:O21"/>
    <mergeCell ref="M20:M21"/>
    <mergeCell ref="M12:M13"/>
    <mergeCell ref="F25:F26"/>
    <mergeCell ref="G25:G26"/>
    <mergeCell ref="H25:H26"/>
    <mergeCell ref="I25:I26"/>
    <mergeCell ref="J25:J26"/>
    <mergeCell ref="C20:C21"/>
    <mergeCell ref="C22:C23"/>
    <mergeCell ref="C14:C15"/>
    <mergeCell ref="E22:E23"/>
    <mergeCell ref="F22:F23"/>
    <mergeCell ref="K16:K17"/>
    <mergeCell ref="D16:D17"/>
    <mergeCell ref="D20:D21"/>
    <mergeCell ref="E20:E21"/>
    <mergeCell ref="J14:J15"/>
    <mergeCell ref="K14:K15"/>
    <mergeCell ref="H18:H19"/>
    <mergeCell ref="I14:I15"/>
    <mergeCell ref="E16:E17"/>
    <mergeCell ref="C25:C26"/>
    <mergeCell ref="D25:D26"/>
    <mergeCell ref="E25:E26"/>
    <mergeCell ref="J6:J8"/>
    <mergeCell ref="J22:J23"/>
    <mergeCell ref="G12:G13"/>
    <mergeCell ref="G14:G15"/>
    <mergeCell ref="G16:G17"/>
    <mergeCell ref="G20:G21"/>
    <mergeCell ref="G22:G23"/>
    <mergeCell ref="C6:C8"/>
    <mergeCell ref="H22:H23"/>
    <mergeCell ref="D22:D23"/>
    <mergeCell ref="J20:J21"/>
    <mergeCell ref="I20:I21"/>
    <mergeCell ref="I22:I23"/>
    <mergeCell ref="D14:D15"/>
    <mergeCell ref="E14:E15"/>
    <mergeCell ref="F14:F15"/>
    <mergeCell ref="J12:J13"/>
    <mergeCell ref="L12:L13"/>
    <mergeCell ref="N10:N11"/>
    <mergeCell ref="L16:L17"/>
    <mergeCell ref="L14:L15"/>
    <mergeCell ref="L10:L11"/>
    <mergeCell ref="M22:M23"/>
    <mergeCell ref="F16:F17"/>
    <mergeCell ref="C16:C17"/>
    <mergeCell ref="B16:B17"/>
    <mergeCell ref="I12:I13"/>
    <mergeCell ref="B14:B15"/>
    <mergeCell ref="G18:G19"/>
    <mergeCell ref="K10:K11"/>
    <mergeCell ref="K12:K13"/>
    <mergeCell ref="P12:P13"/>
    <mergeCell ref="P14:P15"/>
    <mergeCell ref="P16:P17"/>
    <mergeCell ref="P20:P21"/>
    <mergeCell ref="P22:P23"/>
    <mergeCell ref="Q20:Q21"/>
    <mergeCell ref="Q22:Q23"/>
    <mergeCell ref="L18:L19"/>
    <mergeCell ref="N18:N19"/>
    <mergeCell ref="A1:Q1"/>
    <mergeCell ref="A2:Q2"/>
    <mergeCell ref="A3:Q3"/>
    <mergeCell ref="A5:Q5"/>
    <mergeCell ref="A6:A8"/>
    <mergeCell ref="A12:A13"/>
    <mergeCell ref="A14:A15"/>
    <mergeCell ref="A16:A17"/>
    <mergeCell ref="Q10:Q11"/>
    <mergeCell ref="O18:O19"/>
    <mergeCell ref="P18:P19"/>
    <mergeCell ref="Q18:Q19"/>
    <mergeCell ref="Q12:Q13"/>
    <mergeCell ref="Q14:Q15"/>
    <mergeCell ref="Q16:Q17"/>
    <mergeCell ref="P10:P11"/>
    <mergeCell ref="I16:I17"/>
    <mergeCell ref="J16:J17"/>
    <mergeCell ref="A10:A11"/>
    <mergeCell ref="K6:K7"/>
    <mergeCell ref="B6:B8"/>
    <mergeCell ref="O6:O8"/>
    <mergeCell ref="K22:K23"/>
    <mergeCell ref="B10:B11"/>
    <mergeCell ref="C10:C11"/>
    <mergeCell ref="E10:E11"/>
    <mergeCell ref="F10:F11"/>
    <mergeCell ref="B20:B21"/>
    <mergeCell ref="B18:B19"/>
    <mergeCell ref="C18:C19"/>
    <mergeCell ref="D18:D19"/>
    <mergeCell ref="H20:H21"/>
    <mergeCell ref="I18:I19"/>
    <mergeCell ref="J18:J19"/>
    <mergeCell ref="K18:K19"/>
    <mergeCell ref="E18:E19"/>
    <mergeCell ref="F18:F19"/>
    <mergeCell ref="K20:K21"/>
    <mergeCell ref="F20:F21"/>
    <mergeCell ref="D10:D11"/>
    <mergeCell ref="G10:G11"/>
    <mergeCell ref="H10:H11"/>
    <mergeCell ref="I10:I11"/>
    <mergeCell ref="J10:J11"/>
    <mergeCell ref="A22:A23"/>
    <mergeCell ref="H12:H13"/>
    <mergeCell ref="H14:H15"/>
    <mergeCell ref="H16:H17"/>
    <mergeCell ref="D12:D13"/>
    <mergeCell ref="B22:B23"/>
    <mergeCell ref="B12:B13"/>
    <mergeCell ref="E12:E13"/>
    <mergeCell ref="F12:F13"/>
    <mergeCell ref="A18:A19"/>
    <mergeCell ref="A20:A21"/>
    <mergeCell ref="C12:C13"/>
    <mergeCell ref="A25:A26"/>
    <mergeCell ref="B25:B26"/>
  </mergeCells>
  <pageMargins left="0.44930555555555601" right="0.44930555555555601" top="0.5" bottom="0.5" header="0.3" footer="0.3"/>
  <pageSetup paperSize="5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DUK 2018</vt:lpstr>
      <vt:lpstr>'DUK 2018'!Print_Area</vt:lpstr>
      <vt:lpstr>'DUK 2018'!Print_Titles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2018-03-15T03:27:55Z</cp:lastPrinted>
  <dcterms:created xsi:type="dcterms:W3CDTF">2015-10-19T02:08:00Z</dcterms:created>
  <dcterms:modified xsi:type="dcterms:W3CDTF">2018-08-27T02:49:04Z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