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2980" windowHeight="9024"/>
  </bookViews>
  <sheets>
    <sheet name="penggabungan" sheetId="1" r:id="rId1"/>
  </sheets>
  <definedNames>
    <definedName name="_1B.Aparatur_1">"$#REF!.$#REF!$#REF!"</definedName>
    <definedName name="_2B.Aparatur_2">"$#REF!.$#REF!$#REF!"</definedName>
    <definedName name="_3B.Aparatur_3">"$#REF!.$#REF!$#REF!"</definedName>
    <definedName name="_4B.Publik_1">"$#REF!.$#REF!$#REF!"</definedName>
    <definedName name="_5B.Publik_2">"$#REF!.$#REF!$#REF!"</definedName>
    <definedName name="_6B.Publik_3">"$#REF!.$#REF!$#REF!"</definedName>
    <definedName name="_7Excel_BuiltIn_Print_Titles_2">#N/A</definedName>
    <definedName name="B.Aparatur">#REF!</definedName>
    <definedName name="B.Publik">#REF!</definedName>
    <definedName name="dd">#REF!</definedName>
    <definedName name="Excel_BuiltIn_Print_Titles">#N/A</definedName>
  </definedNames>
  <calcPr calcId="144525"/>
</workbook>
</file>

<file path=xl/calcChain.xml><?xml version="1.0" encoding="utf-8"?>
<calcChain xmlns="http://schemas.openxmlformats.org/spreadsheetml/2006/main">
  <c r="T8" i="1" l="1"/>
  <c r="T5" i="1"/>
  <c r="P4" i="1" l="1"/>
  <c r="R6" i="1"/>
  <c r="V6" i="1"/>
  <c r="X6" i="1"/>
  <c r="Z6" i="1" s="1"/>
  <c r="AA6" i="1"/>
  <c r="T7" i="1"/>
  <c r="T4" i="1" s="1"/>
  <c r="AA7" i="1"/>
  <c r="R9" i="1"/>
  <c r="T9" i="1"/>
  <c r="V9" i="1" s="1"/>
  <c r="X9" i="1" s="1"/>
  <c r="Z9" i="1" s="1"/>
  <c r="AA9" i="1"/>
  <c r="R10" i="1"/>
  <c r="AB10" i="1" s="1"/>
  <c r="V10" i="1"/>
  <c r="AA10" i="1"/>
  <c r="V4" i="1" l="1"/>
  <c r="R4" i="1"/>
  <c r="AB9" i="1"/>
  <c r="X4" i="1"/>
  <c r="AB7" i="1"/>
  <c r="V7" i="1"/>
  <c r="X7" i="1" s="1"/>
  <c r="Z7" i="1" s="1"/>
  <c r="Z4" i="1" s="1"/>
  <c r="AB6" i="1"/>
  <c r="AB4" i="1" l="1"/>
</calcChain>
</file>

<file path=xl/sharedStrings.xml><?xml version="1.0" encoding="utf-8"?>
<sst xmlns="http://schemas.openxmlformats.org/spreadsheetml/2006/main" count="57" uniqueCount="37">
  <si>
    <t>Prov. Sumbar</t>
  </si>
  <si>
    <t>Jumlah peserta sosialisasi dan penyuluhan kebencanaan yang terlaksana (orang)</t>
  </si>
  <si>
    <t>2.</t>
  </si>
  <si>
    <t>Seksi Pence-gahan</t>
  </si>
  <si>
    <t>Jumlah kampanye, publikasi media, pameran, pembuatan baliho dan brosur kebencanaan yang terlaksana (paket)</t>
  </si>
  <si>
    <t>1.</t>
  </si>
  <si>
    <t>Peningkatan Informasi dan Sosialisasi Kebencanaan</t>
  </si>
  <si>
    <t>3.</t>
  </si>
  <si>
    <t>Padang</t>
  </si>
  <si>
    <t>Jumlah data spasial kebencanaan (mitigasi, kesiapsiagaan, tanggap darurat, rehabilitasi dan rekonstruksi) yang tersedia (laporan)</t>
  </si>
  <si>
    <r>
      <t xml:space="preserve">Jumlah </t>
    </r>
    <r>
      <rPr>
        <i/>
        <sz val="10"/>
        <color theme="1"/>
        <rFont val="Arial Narrow"/>
        <family val="2"/>
      </rPr>
      <t>data base</t>
    </r>
    <r>
      <rPr>
        <sz val="10"/>
        <color theme="1"/>
        <rFont val="Arial Narrow"/>
        <family val="2"/>
      </rPr>
      <t xml:space="preserve"> kebencanaan (mitigasi, kesiapsiagaan, tanggap darurat, rehabilitasi dan rekonstruksi) yang tersedia (laporan)</t>
    </r>
  </si>
  <si>
    <t>Penyusunan Data dan Informasi Kebencanaan</t>
  </si>
  <si>
    <t>Meningkatnya mitigasi bencana (struktur dan non struktur) (%)</t>
  </si>
  <si>
    <t>Program Peningkatan Mitigasi Bencana</t>
  </si>
  <si>
    <t>08</t>
  </si>
  <si>
    <t>Persentase penyebarluasan data dan informasi bencana di lokasi rawan bencana (%)</t>
  </si>
  <si>
    <t>Meningkatnya kesiapan masyarakat menghadapi bencana</t>
  </si>
  <si>
    <t>Meningkatkan mitigasi dan kesiapsiagaan menghadapi bencana</t>
  </si>
  <si>
    <t>Rp. (jt.)</t>
  </si>
  <si>
    <t>Target</t>
  </si>
  <si>
    <t>Kondisi Kinerja pada Akhir Periode Renstra SKPD</t>
  </si>
  <si>
    <t>Tahun-6</t>
  </si>
  <si>
    <t>Tahun-5</t>
  </si>
  <si>
    <t>Tahun-4</t>
  </si>
  <si>
    <t>Tahun-3</t>
  </si>
  <si>
    <t>Tahun-2</t>
  </si>
  <si>
    <t>Tahun-1</t>
  </si>
  <si>
    <t>Lokasi</t>
  </si>
  <si>
    <t>Unit Kerja SKPD Penang-gung Jawab</t>
  </si>
  <si>
    <t>Target Kinerja Program dan Kerangka Pendanaan</t>
  </si>
  <si>
    <t>Data Ca-paian pada Tahun Awal Peren-canaan</t>
  </si>
  <si>
    <r>
      <t>Indikator Kinerja Program (</t>
    </r>
    <r>
      <rPr>
        <b/>
        <i/>
        <sz val="10"/>
        <color theme="1"/>
        <rFont val="Arial Narrow"/>
        <family val="2"/>
      </rPr>
      <t>Outcome</t>
    </r>
    <r>
      <rPr>
        <b/>
        <sz val="10"/>
        <color theme="1"/>
        <rFont val="Arial Narrow"/>
        <family val="2"/>
      </rPr>
      <t>)/ Kegiatan (</t>
    </r>
    <r>
      <rPr>
        <b/>
        <i/>
        <sz val="10"/>
        <color theme="1"/>
        <rFont val="Arial Narrow"/>
        <family val="2"/>
      </rPr>
      <t>Output</t>
    </r>
    <r>
      <rPr>
        <b/>
        <sz val="10"/>
        <color theme="1"/>
        <rFont val="Arial Narrow"/>
        <family val="2"/>
      </rPr>
      <t>)</t>
    </r>
  </si>
  <si>
    <t>Program/Kegiatan</t>
  </si>
  <si>
    <t>Kode</t>
  </si>
  <si>
    <t>Indikator Sasaran</t>
  </si>
  <si>
    <t>Sasaran</t>
  </si>
  <si>
    <t>Tujuan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</si>
</sst>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">
    <xf numFmtId="0" fontId="0" fillId="0" borderId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0" borderId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7" fillId="0" borderId="0"/>
    <xf numFmtId="0" fontId="11" fillId="0" borderId="0"/>
  </cellStyleXfs>
  <cellXfs count="74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41" fontId="2" fillId="2" borderId="1" xfId="1" applyFont="1" applyFill="1" applyBorder="1" applyAlignment="1">
      <alignment horizontal="center" vertical="top"/>
    </xf>
    <xf numFmtId="41" fontId="2" fillId="2" borderId="1" xfId="1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horizontal="right" vertical="top"/>
    </xf>
    <xf numFmtId="0" fontId="2" fillId="2" borderId="8" xfId="0" applyFont="1" applyFill="1" applyBorder="1" applyAlignment="1">
      <alignment horizontal="center" vertical="top"/>
    </xf>
    <xf numFmtId="41" fontId="2" fillId="2" borderId="1" xfId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/>
    </xf>
    <xf numFmtId="0" fontId="2" fillId="2" borderId="11" xfId="0" applyFont="1" applyFill="1" applyBorder="1" applyAlignment="1">
      <alignment horizontal="right" vertical="top"/>
    </xf>
    <xf numFmtId="0" fontId="2" fillId="2" borderId="11" xfId="0" applyFont="1" applyFill="1" applyBorder="1" applyAlignment="1">
      <alignment horizontal="center" vertical="top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top"/>
    </xf>
    <xf numFmtId="41" fontId="2" fillId="3" borderId="1" xfId="1" applyFont="1" applyFill="1" applyBorder="1" applyAlignment="1">
      <alignment horizontal="center" vertical="top"/>
    </xf>
    <xf numFmtId="41" fontId="2" fillId="3" borderId="1" xfId="1" applyFont="1" applyFill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vertical="top"/>
    </xf>
    <xf numFmtId="0" fontId="2" fillId="3" borderId="8" xfId="0" applyFont="1" applyFill="1" applyBorder="1" applyAlignment="1">
      <alignment horizontal="right" vertical="top"/>
    </xf>
    <xf numFmtId="0" fontId="2" fillId="3" borderId="8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vertical="top"/>
    </xf>
    <xf numFmtId="0" fontId="2" fillId="3" borderId="5" xfId="0" applyFont="1" applyFill="1" applyBorder="1" applyAlignment="1">
      <alignment horizontal="right" vertical="top"/>
    </xf>
    <xf numFmtId="41" fontId="2" fillId="3" borderId="1" xfId="1" applyFont="1" applyFill="1" applyBorder="1" applyAlignment="1">
      <alignment horizontal="center" vertical="top" wrapText="1"/>
    </xf>
    <xf numFmtId="41" fontId="2" fillId="3" borderId="9" xfId="1" applyFont="1" applyFill="1" applyBorder="1" applyAlignment="1">
      <alignment vertical="top"/>
    </xf>
    <xf numFmtId="0" fontId="2" fillId="0" borderId="0" xfId="0" applyFont="1"/>
    <xf numFmtId="0" fontId="2" fillId="0" borderId="12" xfId="0" applyFont="1" applyBorder="1" applyAlignment="1">
      <alignment horizontal="center" vertical="top"/>
    </xf>
    <xf numFmtId="41" fontId="2" fillId="0" borderId="12" xfId="1" applyFont="1" applyBorder="1" applyAlignment="1">
      <alignment horizontal="center" vertical="top"/>
    </xf>
    <xf numFmtId="41" fontId="4" fillId="0" borderId="1" xfId="1" applyFont="1" applyBorder="1" applyAlignment="1">
      <alignment horizontal="center" vertical="top"/>
    </xf>
    <xf numFmtId="41" fontId="2" fillId="0" borderId="6" xfId="1" applyFont="1" applyBorder="1" applyAlignment="1">
      <alignment vertical="top"/>
    </xf>
    <xf numFmtId="41" fontId="2" fillId="3" borderId="6" xfId="1" applyFont="1" applyFill="1" applyBorder="1" applyAlignment="1">
      <alignment vertical="top"/>
    </xf>
    <xf numFmtId="41" fontId="2" fillId="0" borderId="12" xfId="1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11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6" xfId="0" quotePrefix="1" applyFont="1" applyBorder="1" applyAlignment="1">
      <alignment horizontal="center" vertical="top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right" vertical="top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41" fontId="2" fillId="0" borderId="13" xfId="1" applyFont="1" applyBorder="1" applyAlignment="1">
      <alignment horizontal="center" vertical="top"/>
    </xf>
    <xf numFmtId="41" fontId="2" fillId="0" borderId="13" xfId="1" applyFont="1" applyBorder="1" applyAlignment="1">
      <alignment vertical="top"/>
    </xf>
    <xf numFmtId="0" fontId="2" fillId="0" borderId="16" xfId="0" applyFont="1" applyBorder="1" applyAlignment="1">
      <alignment horizontal="center" vertical="top"/>
    </xf>
    <xf numFmtId="0" fontId="2" fillId="0" borderId="16" xfId="0" quotePrefix="1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horizontal="right" vertical="top"/>
    </xf>
    <xf numFmtId="0" fontId="2" fillId="0" borderId="18" xfId="0" applyFont="1" applyBorder="1" applyAlignment="1">
      <alignment horizontal="center" vertical="top"/>
    </xf>
    <xf numFmtId="0" fontId="5" fillId="4" borderId="19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</cellXfs>
  <cellStyles count="36">
    <cellStyle name="Comma [0]" xfId="1" builtinId="6"/>
    <cellStyle name="Comma [0] 2" xfId="2"/>
    <cellStyle name="Comma [0] 2 2" xfId="3"/>
    <cellStyle name="Comma [0] 2 3" xfId="4"/>
    <cellStyle name="Comma [0] 2 4" xfId="5"/>
    <cellStyle name="Comma [0] 3" xfId="6"/>
    <cellStyle name="Comma [0] 3 2" xfId="7"/>
    <cellStyle name="Comma [0] 3 2 2" xfId="8"/>
    <cellStyle name="Comma [0] 3 3" xfId="9"/>
    <cellStyle name="Comma [0] 4" xfId="10"/>
    <cellStyle name="Comma [0] 4 2" xfId="11"/>
    <cellStyle name="Comma [0] 5" xfId="12"/>
    <cellStyle name="Comma [0] 5 2" xfId="13"/>
    <cellStyle name="Comma [0] 6" xfId="14"/>
    <cellStyle name="Comma 2" xfId="15"/>
    <cellStyle name="Comma 2 2" xfId="16"/>
    <cellStyle name="Comma 3" xfId="17"/>
    <cellStyle name="Comma 4" xfId="18"/>
    <cellStyle name="Comma 4 2" xfId="19"/>
    <cellStyle name="Comma 5" xfId="20"/>
    <cellStyle name="Comma 5 2" xfId="21"/>
    <cellStyle name="Comma 6" xfId="22"/>
    <cellStyle name="Excel Built-in Comma [0]" xfId="23"/>
    <cellStyle name="Normal" xfId="0" builtinId="0"/>
    <cellStyle name="Normal 2" xfId="24"/>
    <cellStyle name="Normal 2 2" xfId="25"/>
    <cellStyle name="Normal 3" xfId="26"/>
    <cellStyle name="Normal 3 2" xfId="27"/>
    <cellStyle name="Normal 4" xfId="28"/>
    <cellStyle name="Normal 4 2" xfId="29"/>
    <cellStyle name="Normal 5" xfId="30"/>
    <cellStyle name="Normal 6" xfId="31"/>
    <cellStyle name="Normal 6 2" xfId="32"/>
    <cellStyle name="Normal 7" xfId="33"/>
    <cellStyle name="Normal 7 2" xfId="34"/>
    <cellStyle name="Normal 8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"/>
  <sheetViews>
    <sheetView tabSelected="1" topLeftCell="A4" workbookViewId="0">
      <selection activeCell="T9" sqref="T9"/>
    </sheetView>
  </sheetViews>
  <sheetFormatPr defaultColWidth="9.109375" defaultRowHeight="14.4" x14ac:dyDescent="0.3"/>
  <cols>
    <col min="1" max="1" width="2.6640625" customWidth="1"/>
    <col min="2" max="2" width="14.88671875" customWidth="1"/>
    <col min="3" max="3" width="2.6640625" customWidth="1"/>
    <col min="4" max="4" width="14.88671875" customWidth="1"/>
    <col min="5" max="5" width="2.6640625" customWidth="1"/>
    <col min="6" max="6" width="14.88671875" customWidth="1"/>
    <col min="7" max="9" width="2.44140625" customWidth="1"/>
    <col min="10" max="10" width="2.6640625" customWidth="1"/>
    <col min="11" max="11" width="14.88671875" customWidth="1"/>
    <col min="12" max="12" width="2.6640625" customWidth="1"/>
    <col min="13" max="13" width="14.88671875" customWidth="1"/>
    <col min="14" max="15" width="6.33203125" customWidth="1"/>
    <col min="16" max="16" width="7.33203125" bestFit="1" customWidth="1"/>
    <col min="17" max="17" width="6.33203125" customWidth="1"/>
    <col min="18" max="18" width="7.33203125" bestFit="1" customWidth="1"/>
    <col min="19" max="19" width="6.33203125" customWidth="1"/>
    <col min="20" max="20" width="7.33203125" bestFit="1" customWidth="1"/>
    <col min="21" max="21" width="5.88671875" bestFit="1" customWidth="1"/>
    <col min="22" max="22" width="7.33203125" bestFit="1" customWidth="1"/>
    <col min="23" max="23" width="6.33203125" customWidth="1"/>
    <col min="24" max="24" width="7" bestFit="1" customWidth="1"/>
    <col min="25" max="25" width="6.33203125" customWidth="1"/>
    <col min="26" max="26" width="7.33203125" bestFit="1" customWidth="1"/>
    <col min="27" max="27" width="6.33203125" customWidth="1"/>
    <col min="28" max="28" width="7.5546875" bestFit="1" customWidth="1"/>
    <col min="29" max="30" width="9.109375" customWidth="1"/>
  </cols>
  <sheetData>
    <row r="1" spans="1:30" s="36" customFormat="1" ht="13.8" x14ac:dyDescent="0.3">
      <c r="A1" s="67" t="s">
        <v>36</v>
      </c>
      <c r="B1" s="67"/>
      <c r="C1" s="68" t="s">
        <v>35</v>
      </c>
      <c r="D1" s="69"/>
      <c r="E1" s="68" t="s">
        <v>34</v>
      </c>
      <c r="F1" s="69"/>
      <c r="G1" s="67" t="s">
        <v>33</v>
      </c>
      <c r="H1" s="67"/>
      <c r="I1" s="67"/>
      <c r="J1" s="68" t="s">
        <v>32</v>
      </c>
      <c r="K1" s="69"/>
      <c r="L1" s="67" t="s">
        <v>31</v>
      </c>
      <c r="M1" s="67"/>
      <c r="N1" s="67" t="s">
        <v>30</v>
      </c>
      <c r="O1" s="62" t="s">
        <v>29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7" t="s">
        <v>28</v>
      </c>
      <c r="AD1" s="67" t="s">
        <v>27</v>
      </c>
    </row>
    <row r="2" spans="1:30" s="36" customFormat="1" ht="13.8" x14ac:dyDescent="0.3">
      <c r="A2" s="67"/>
      <c r="B2" s="67"/>
      <c r="C2" s="70"/>
      <c r="D2" s="71"/>
      <c r="E2" s="70"/>
      <c r="F2" s="71"/>
      <c r="G2" s="67"/>
      <c r="H2" s="67"/>
      <c r="I2" s="67"/>
      <c r="J2" s="70"/>
      <c r="K2" s="71"/>
      <c r="L2" s="67"/>
      <c r="M2" s="67"/>
      <c r="N2" s="67"/>
      <c r="O2" s="62" t="s">
        <v>26</v>
      </c>
      <c r="P2" s="62"/>
      <c r="Q2" s="62" t="s">
        <v>25</v>
      </c>
      <c r="R2" s="62"/>
      <c r="S2" s="62" t="s">
        <v>24</v>
      </c>
      <c r="T2" s="62"/>
      <c r="U2" s="62" t="s">
        <v>23</v>
      </c>
      <c r="V2" s="62"/>
      <c r="W2" s="62" t="s">
        <v>22</v>
      </c>
      <c r="X2" s="62"/>
      <c r="Y2" s="62" t="s">
        <v>21</v>
      </c>
      <c r="Z2" s="62"/>
      <c r="AA2" s="67" t="s">
        <v>20</v>
      </c>
      <c r="AB2" s="67"/>
      <c r="AC2" s="67"/>
      <c r="AD2" s="67"/>
    </row>
    <row r="3" spans="1:30" s="36" customFormat="1" ht="41.4" customHeight="1" x14ac:dyDescent="0.3">
      <c r="A3" s="67"/>
      <c r="B3" s="67"/>
      <c r="C3" s="72"/>
      <c r="D3" s="73"/>
      <c r="E3" s="72"/>
      <c r="F3" s="73"/>
      <c r="G3" s="67"/>
      <c r="H3" s="67"/>
      <c r="I3" s="67"/>
      <c r="J3" s="72"/>
      <c r="K3" s="73"/>
      <c r="L3" s="67"/>
      <c r="M3" s="67"/>
      <c r="N3" s="67"/>
      <c r="O3" s="61" t="s">
        <v>19</v>
      </c>
      <c r="P3" s="61" t="s">
        <v>18</v>
      </c>
      <c r="Q3" s="61" t="s">
        <v>19</v>
      </c>
      <c r="R3" s="61" t="s">
        <v>18</v>
      </c>
      <c r="S3" s="61" t="s">
        <v>19</v>
      </c>
      <c r="T3" s="61" t="s">
        <v>18</v>
      </c>
      <c r="U3" s="61" t="s">
        <v>19</v>
      </c>
      <c r="V3" s="61" t="s">
        <v>18</v>
      </c>
      <c r="W3" s="61" t="s">
        <v>19</v>
      </c>
      <c r="X3" s="61" t="s">
        <v>18</v>
      </c>
      <c r="Y3" s="61" t="s">
        <v>19</v>
      </c>
      <c r="Z3" s="61" t="s">
        <v>18</v>
      </c>
      <c r="AA3" s="61" t="s">
        <v>19</v>
      </c>
      <c r="AB3" s="61" t="s">
        <v>18</v>
      </c>
      <c r="AC3" s="67"/>
      <c r="AD3" s="67"/>
    </row>
    <row r="4" spans="1:30" s="36" customFormat="1" ht="69" x14ac:dyDescent="0.3">
      <c r="A4" s="60" t="s">
        <v>2</v>
      </c>
      <c r="B4" s="58" t="s">
        <v>17</v>
      </c>
      <c r="C4" s="63" t="s">
        <v>16</v>
      </c>
      <c r="D4" s="64"/>
      <c r="E4" s="59" t="s">
        <v>5</v>
      </c>
      <c r="F4" s="58" t="s">
        <v>15</v>
      </c>
      <c r="G4" s="56">
        <v>1</v>
      </c>
      <c r="H4" s="57" t="s">
        <v>14</v>
      </c>
      <c r="I4" s="56">
        <v>35</v>
      </c>
      <c r="J4" s="65" t="s">
        <v>13</v>
      </c>
      <c r="K4" s="66"/>
      <c r="L4" s="65" t="s">
        <v>12</v>
      </c>
      <c r="M4" s="66"/>
      <c r="N4" s="54">
        <v>50</v>
      </c>
      <c r="O4" s="54">
        <v>51</v>
      </c>
      <c r="P4" s="55">
        <f>SUM(P6:P11)</f>
        <v>1100</v>
      </c>
      <c r="Q4" s="54">
        <v>52</v>
      </c>
      <c r="R4" s="55">
        <f>SUM(R6:R11)</f>
        <v>1482.58</v>
      </c>
      <c r="S4" s="54">
        <v>53</v>
      </c>
      <c r="T4" s="55">
        <f>SUM(T6:T11)</f>
        <v>2178.5545440000001</v>
      </c>
      <c r="U4" s="54">
        <v>54</v>
      </c>
      <c r="V4" s="55">
        <f>SUM(V6:V11)</f>
        <v>1497.3055363767999</v>
      </c>
      <c r="W4" s="54">
        <v>55</v>
      </c>
      <c r="X4" s="55">
        <f>SUM(X6:X11)</f>
        <v>1679.2430925606104</v>
      </c>
      <c r="Y4" s="54">
        <v>55</v>
      </c>
      <c r="Z4" s="55">
        <f>SUM(Z6:Z11)</f>
        <v>1867.8015720061169</v>
      </c>
      <c r="AA4" s="54">
        <v>55</v>
      </c>
      <c r="AB4" s="39">
        <f>P4+R4+T4+V4+X4</f>
        <v>7937.6831729374107</v>
      </c>
      <c r="AC4" s="54"/>
      <c r="AD4" s="53"/>
    </row>
    <row r="5" spans="1:30" s="36" customFormat="1" ht="41.4" x14ac:dyDescent="0.3">
      <c r="A5" s="52"/>
      <c r="B5" s="49"/>
      <c r="C5" s="51"/>
      <c r="D5" s="49"/>
      <c r="E5" s="50"/>
      <c r="F5" s="49"/>
      <c r="G5" s="47"/>
      <c r="H5" s="48"/>
      <c r="I5" s="47"/>
      <c r="J5" s="46" t="s">
        <v>2</v>
      </c>
      <c r="K5" s="45" t="s">
        <v>11</v>
      </c>
      <c r="L5" s="44"/>
      <c r="M5" s="43"/>
      <c r="N5" s="38"/>
      <c r="O5" s="38"/>
      <c r="P5" s="42"/>
      <c r="Q5" s="38"/>
      <c r="R5" s="41"/>
      <c r="S5" s="38"/>
      <c r="T5" s="41">
        <f>SUM(T6:T7)</f>
        <v>589.36400000000003</v>
      </c>
      <c r="U5" s="38"/>
      <c r="V5" s="40"/>
      <c r="W5" s="38"/>
      <c r="X5" s="40"/>
      <c r="Y5" s="38"/>
      <c r="Z5" s="40"/>
      <c r="AA5" s="38"/>
      <c r="AB5" s="39"/>
      <c r="AC5" s="38"/>
      <c r="AD5" s="37"/>
    </row>
    <row r="6" spans="1:30" s="18" customFormat="1" ht="113.4" customHeight="1" x14ac:dyDescent="0.3">
      <c r="A6" s="28"/>
      <c r="B6" s="26"/>
      <c r="C6" s="27"/>
      <c r="D6" s="26"/>
      <c r="E6" s="27"/>
      <c r="F6" s="26"/>
      <c r="G6" s="25"/>
      <c r="H6" s="25"/>
      <c r="I6" s="25"/>
      <c r="L6" s="23" t="s">
        <v>5</v>
      </c>
      <c r="M6" s="22" t="s">
        <v>10</v>
      </c>
      <c r="N6" s="20">
        <v>5</v>
      </c>
      <c r="O6" s="20">
        <v>2</v>
      </c>
      <c r="P6" s="21">
        <v>450</v>
      </c>
      <c r="Q6" s="20">
        <v>2</v>
      </c>
      <c r="R6" s="35">
        <f>(P6*4.78%)+P6</f>
        <v>471.51</v>
      </c>
      <c r="S6" s="20">
        <v>1</v>
      </c>
      <c r="T6" s="35">
        <v>236</v>
      </c>
      <c r="U6" s="20">
        <v>1</v>
      </c>
      <c r="V6" s="35">
        <f>(T6*8.19%)+T6</f>
        <v>255.32839999999999</v>
      </c>
      <c r="W6" s="20">
        <v>1</v>
      </c>
      <c r="X6" s="35">
        <f>(V6*8.23%)+V6</f>
        <v>276.34192731999997</v>
      </c>
      <c r="Y6" s="20">
        <v>1</v>
      </c>
      <c r="Z6" s="35">
        <f>(X6*8.26%)+X6</f>
        <v>299.16777051663195</v>
      </c>
      <c r="AA6" s="20">
        <f>O6+Q6+S6+U6+W6</f>
        <v>7</v>
      </c>
      <c r="AB6" s="20">
        <f>P6+R6+T6+V6+X6</f>
        <v>1689.1803273200001</v>
      </c>
      <c r="AC6" s="34" t="s">
        <v>3</v>
      </c>
      <c r="AD6" s="19" t="s">
        <v>8</v>
      </c>
    </row>
    <row r="7" spans="1:30" s="18" customFormat="1" ht="120.6" customHeight="1" x14ac:dyDescent="0.3">
      <c r="A7" s="30"/>
      <c r="B7" s="32"/>
      <c r="C7" s="33"/>
      <c r="D7" s="32"/>
      <c r="E7" s="33"/>
      <c r="F7" s="32"/>
      <c r="G7" s="31"/>
      <c r="H7" s="31"/>
      <c r="I7" s="31"/>
      <c r="J7" s="30"/>
      <c r="K7" s="29"/>
      <c r="L7" s="23" t="s">
        <v>2</v>
      </c>
      <c r="M7" s="22" t="s">
        <v>9</v>
      </c>
      <c r="N7" s="20">
        <v>0</v>
      </c>
      <c r="O7" s="20">
        <v>0</v>
      </c>
      <c r="P7" s="21">
        <v>0</v>
      </c>
      <c r="Q7" s="20">
        <v>1</v>
      </c>
      <c r="R7" s="20">
        <v>330</v>
      </c>
      <c r="S7" s="20">
        <v>1</v>
      </c>
      <c r="T7" s="21">
        <f>(R7*7.08%)+R7</f>
        <v>353.36399999999998</v>
      </c>
      <c r="U7" s="20">
        <v>1</v>
      </c>
      <c r="V7" s="21">
        <f>(T7*8.19%)+T7</f>
        <v>382.30451159999996</v>
      </c>
      <c r="W7" s="20">
        <v>1</v>
      </c>
      <c r="X7" s="21">
        <f>(V7*8.23%)+V7</f>
        <v>413.76817290467994</v>
      </c>
      <c r="Y7" s="20">
        <v>1</v>
      </c>
      <c r="Z7" s="21">
        <f>(X7*8.26%)+X7</f>
        <v>447.9454239866065</v>
      </c>
      <c r="AA7" s="20">
        <f>O7+Q7+S7+U7+W7</f>
        <v>4</v>
      </c>
      <c r="AB7" s="20">
        <f>P7+R7+T7+V7+X7</f>
        <v>1479.4366845046798</v>
      </c>
      <c r="AC7" s="20"/>
      <c r="AD7" s="19" t="s">
        <v>8</v>
      </c>
    </row>
    <row r="8" spans="1:30" s="18" customFormat="1" ht="120.6" customHeight="1" x14ac:dyDescent="0.3">
      <c r="A8" s="28"/>
      <c r="B8" s="26"/>
      <c r="C8" s="27"/>
      <c r="D8" s="26"/>
      <c r="E8" s="27"/>
      <c r="F8" s="26"/>
      <c r="G8" s="25"/>
      <c r="H8" s="25"/>
      <c r="I8" s="25"/>
      <c r="J8" s="17" t="s">
        <v>7</v>
      </c>
      <c r="K8" s="24" t="s">
        <v>6</v>
      </c>
      <c r="L8" s="23"/>
      <c r="M8" s="22"/>
      <c r="N8" s="20"/>
      <c r="O8" s="20"/>
      <c r="P8" s="21"/>
      <c r="Q8" s="20"/>
      <c r="R8" s="3"/>
      <c r="S8" s="20"/>
      <c r="T8" s="3">
        <f>SUM(T9:T10)</f>
        <v>794.59527200000002</v>
      </c>
      <c r="U8" s="20"/>
      <c r="V8" s="21"/>
      <c r="W8" s="20"/>
      <c r="X8" s="21"/>
      <c r="Y8" s="20"/>
      <c r="Z8" s="21"/>
      <c r="AA8" s="20"/>
      <c r="AB8" s="20"/>
      <c r="AC8" s="20"/>
      <c r="AD8" s="19"/>
    </row>
    <row r="9" spans="1:30" s="1" customFormat="1" ht="96.6" x14ac:dyDescent="0.3">
      <c r="A9" s="17"/>
      <c r="B9" s="15"/>
      <c r="C9" s="16"/>
      <c r="D9" s="15"/>
      <c r="E9" s="16"/>
      <c r="F9" s="15"/>
      <c r="G9" s="14"/>
      <c r="H9" s="14"/>
      <c r="I9" s="14"/>
      <c r="L9" s="6" t="s">
        <v>5</v>
      </c>
      <c r="M9" s="5" t="s">
        <v>4</v>
      </c>
      <c r="N9" s="3">
        <v>5</v>
      </c>
      <c r="O9" s="3">
        <v>1</v>
      </c>
      <c r="P9" s="3">
        <v>300</v>
      </c>
      <c r="Q9" s="3">
        <v>1</v>
      </c>
      <c r="R9" s="4">
        <f>(P9*4.78%)+P9</f>
        <v>314.33999999999997</v>
      </c>
      <c r="S9" s="3">
        <v>1</v>
      </c>
      <c r="T9" s="4">
        <f>(R9*7.08%)+R9</f>
        <v>336.59527199999997</v>
      </c>
      <c r="U9" s="3">
        <v>1</v>
      </c>
      <c r="V9" s="4">
        <f>(T9*8.19%)+T9</f>
        <v>364.16242477679998</v>
      </c>
      <c r="W9" s="3">
        <v>1</v>
      </c>
      <c r="X9" s="4">
        <f>(V9*8.23%)+V9</f>
        <v>394.13299233593062</v>
      </c>
      <c r="Y9" s="3">
        <v>1</v>
      </c>
      <c r="Z9" s="4">
        <f>(X9*8.26%)+X9</f>
        <v>426.6883775028785</v>
      </c>
      <c r="AA9" s="3">
        <f>O9+Q9+S9+U9+W9</f>
        <v>5</v>
      </c>
      <c r="AB9" s="3">
        <f>P9+R9+T9+V9+X9</f>
        <v>1709.2306891127305</v>
      </c>
      <c r="AC9" s="13" t="s">
        <v>3</v>
      </c>
      <c r="AD9" s="2" t="s">
        <v>0</v>
      </c>
    </row>
    <row r="10" spans="1:30" s="1" customFormat="1" ht="69" x14ac:dyDescent="0.3">
      <c r="A10" s="12"/>
      <c r="B10" s="10"/>
      <c r="C10" s="11"/>
      <c r="D10" s="10"/>
      <c r="E10" s="11"/>
      <c r="F10" s="10"/>
      <c r="G10" s="9"/>
      <c r="H10" s="9"/>
      <c r="I10" s="9"/>
      <c r="J10" s="8"/>
      <c r="K10" s="7"/>
      <c r="L10" s="6" t="s">
        <v>2</v>
      </c>
      <c r="M10" s="5" t="s">
        <v>1</v>
      </c>
      <c r="N10" s="3">
        <v>580</v>
      </c>
      <c r="O10" s="3">
        <v>200</v>
      </c>
      <c r="P10" s="3">
        <v>350</v>
      </c>
      <c r="Q10" s="3">
        <v>200</v>
      </c>
      <c r="R10" s="4">
        <f>(P10*4.78%)+P10</f>
        <v>366.73</v>
      </c>
      <c r="S10" s="3">
        <v>250</v>
      </c>
      <c r="T10" s="4">
        <v>458</v>
      </c>
      <c r="U10" s="3">
        <v>250</v>
      </c>
      <c r="V10" s="4">
        <f>(T10*8.19%)+T10</f>
        <v>495.5102</v>
      </c>
      <c r="W10" s="3">
        <v>300</v>
      </c>
      <c r="X10" s="4">
        <v>595</v>
      </c>
      <c r="Y10" s="3">
        <v>350</v>
      </c>
      <c r="Z10" s="4">
        <v>694</v>
      </c>
      <c r="AA10" s="3">
        <f>O10+Q10+S10+U10+W10</f>
        <v>1200</v>
      </c>
      <c r="AB10" s="3">
        <f>P10+R10+T10+V10+X10</f>
        <v>2265.2402000000002</v>
      </c>
      <c r="AC10" s="3"/>
      <c r="AD10" s="2" t="s">
        <v>0</v>
      </c>
    </row>
  </sheetData>
  <mergeCells count="20">
    <mergeCell ref="AA2:AB2"/>
    <mergeCell ref="N1:N3"/>
    <mergeCell ref="O1:AB1"/>
    <mergeCell ref="AC1:AC3"/>
    <mergeCell ref="AD1:AD3"/>
    <mergeCell ref="O2:P2"/>
    <mergeCell ref="Q2:R2"/>
    <mergeCell ref="S2:T2"/>
    <mergeCell ref="U2:V2"/>
    <mergeCell ref="W2:X2"/>
    <mergeCell ref="Y2:Z2"/>
    <mergeCell ref="C4:D4"/>
    <mergeCell ref="J4:K4"/>
    <mergeCell ref="L4:M4"/>
    <mergeCell ref="A1:B3"/>
    <mergeCell ref="C1:D3"/>
    <mergeCell ref="E1:F3"/>
    <mergeCell ref="G1:I3"/>
    <mergeCell ref="J1:K3"/>
    <mergeCell ref="L1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penggabungan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pro8</dc:creator>
  <cp:lastModifiedBy>pro8</cp:lastModifiedBy>
  <dcterms:created xsi:type="dcterms:W3CDTF">2017-03-09T11:17:00Z</dcterms:created>
  <dcterms:modified xsi:type="dcterms:W3CDTF">2017-03-10T08:27:30Z</dcterms:modified>
</cp:coreProperties>
</file>