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5360" windowHeight="7545" activeTab="6"/>
  </bookViews>
  <sheets>
    <sheet name="ELP1" sheetId="1" r:id="rId1"/>
    <sheet name="2.ELP2" sheetId="2" r:id="rId2"/>
    <sheet name="ELP3" sheetId="3" r:id="rId3"/>
    <sheet name="ELP4" sheetId="4" r:id="rId4"/>
    <sheet name="ELP5" sheetId="5" r:id="rId5"/>
    <sheet name="1.Jawaban Questioneer" sheetId="6" r:id="rId6"/>
    <sheet name="Lam1 RTP" sheetId="7" r:id="rId7"/>
  </sheets>
  <definedNames>
    <definedName name="_xlnm.Print_Area" localSheetId="1">'2.ELP2'!$A$1:$Q$94</definedName>
    <definedName name="_xlnm.Print_Area" localSheetId="2">'ELP3'!$A$1:$H$42</definedName>
    <definedName name="_xlnm.Print_Area" localSheetId="3">'ELP4'!$A$1:$E$27</definedName>
    <definedName name="_xlnm.Print_Titles" localSheetId="1">'2.ELP2'!$3:$5</definedName>
  </definedNames>
  <calcPr calcId="124519"/>
</workbook>
</file>

<file path=xl/calcChain.xml><?xml version="1.0" encoding="utf-8"?>
<calcChain xmlns="http://schemas.openxmlformats.org/spreadsheetml/2006/main">
  <c r="AA5" i="6"/>
  <c r="AA4"/>
  <c r="AD75" l="1"/>
  <c r="AC75"/>
  <c r="AB75"/>
  <c r="N77" i="2" s="1"/>
  <c r="AA75" i="6"/>
  <c r="M77" i="2" s="1"/>
  <c r="AD74" i="6"/>
  <c r="AC74"/>
  <c r="AB74"/>
  <c r="N76" i="2" s="1"/>
  <c r="AA74" i="6"/>
  <c r="M76" i="2" s="1"/>
  <c r="AD73" i="6"/>
  <c r="AC73"/>
  <c r="O75" i="2" s="1"/>
  <c r="AB73" i="6"/>
  <c r="N75" i="2" s="1"/>
  <c r="AA73" i="6"/>
  <c r="M75" i="2" s="1"/>
  <c r="AD72" i="6"/>
  <c r="P74" i="2" s="1"/>
  <c r="AC72" i="6"/>
  <c r="AB72"/>
  <c r="N74" i="2" s="1"/>
  <c r="AA72" i="6"/>
  <c r="M74" i="2" s="1"/>
  <c r="AD71" i="6"/>
  <c r="AC71"/>
  <c r="AB71"/>
  <c r="N73" i="2" s="1"/>
  <c r="AA71" i="6"/>
  <c r="M73" i="2" s="1"/>
  <c r="AD70" i="6"/>
  <c r="P72" i="2" s="1"/>
  <c r="AC70" i="6"/>
  <c r="O72" i="2" s="1"/>
  <c r="AB70" i="6"/>
  <c r="N72" i="2" s="1"/>
  <c r="AA70" i="6"/>
  <c r="M72" i="2" s="1"/>
  <c r="AD69" i="6"/>
  <c r="P71" i="2" s="1"/>
  <c r="AC69" i="6"/>
  <c r="O71" i="2" s="1"/>
  <c r="AB69" i="6"/>
  <c r="N71" i="2" s="1"/>
  <c r="AA69" i="6"/>
  <c r="M71" i="2" s="1"/>
  <c r="AD68" i="6"/>
  <c r="P70" i="2" s="1"/>
  <c r="AC68" i="6"/>
  <c r="O70" i="2" s="1"/>
  <c r="AB68" i="6"/>
  <c r="N70" i="2" s="1"/>
  <c r="AA68" i="6"/>
  <c r="M70" i="2" s="1"/>
  <c r="AD67" i="6"/>
  <c r="AC67"/>
  <c r="O69" i="2" s="1"/>
  <c r="AB67" i="6"/>
  <c r="N69" i="2" s="1"/>
  <c r="AA67" i="6"/>
  <c r="M69" i="2" s="1"/>
  <c r="AD66" i="6"/>
  <c r="P68" i="2" s="1"/>
  <c r="AC66" i="6"/>
  <c r="O68" i="2" s="1"/>
  <c r="AB66" i="6"/>
  <c r="N68" i="2" s="1"/>
  <c r="AA66" i="6"/>
  <c r="M68" i="2" s="1"/>
  <c r="AD65" i="6"/>
  <c r="AC65"/>
  <c r="O67" i="2" s="1"/>
  <c r="AB65" i="6"/>
  <c r="N67" i="2" s="1"/>
  <c r="AA65" i="6"/>
  <c r="M67" i="2" s="1"/>
  <c r="AD64" i="6"/>
  <c r="AC64"/>
  <c r="O66" i="2" s="1"/>
  <c r="AB64" i="6"/>
  <c r="N66" i="2" s="1"/>
  <c r="AA64" i="6"/>
  <c r="M66" i="2" s="1"/>
  <c r="AD63" i="6"/>
  <c r="P65" i="2" s="1"/>
  <c r="AC63" i="6"/>
  <c r="O65" i="2" s="1"/>
  <c r="AB63" i="6"/>
  <c r="N65" i="2" s="1"/>
  <c r="AA63" i="6"/>
  <c r="M65" i="2" s="1"/>
  <c r="AD62" i="6"/>
  <c r="P64" i="2" s="1"/>
  <c r="AC62" i="6"/>
  <c r="O64" i="2" s="1"/>
  <c r="AB62" i="6"/>
  <c r="AA62"/>
  <c r="M64" i="2" s="1"/>
  <c r="AD61" i="6"/>
  <c r="P63" i="2" s="1"/>
  <c r="AC61" i="6"/>
  <c r="O63" i="2" s="1"/>
  <c r="AB61" i="6"/>
  <c r="N63" i="2" s="1"/>
  <c r="AA61" i="6"/>
  <c r="M63" i="2" s="1"/>
  <c r="AD60" i="6"/>
  <c r="P62" i="2" s="1"/>
  <c r="AC60" i="6"/>
  <c r="O62" i="2" s="1"/>
  <c r="AB60" i="6"/>
  <c r="N62" i="2" s="1"/>
  <c r="AA60" i="6"/>
  <c r="M62" i="2" s="1"/>
  <c r="AD59" i="6"/>
  <c r="AC59"/>
  <c r="O61" i="2" s="1"/>
  <c r="AB59" i="6"/>
  <c r="N61" i="2" s="1"/>
  <c r="AA59" i="6"/>
  <c r="M61" i="2" s="1"/>
  <c r="AD58" i="6"/>
  <c r="AC58"/>
  <c r="O60" i="2" s="1"/>
  <c r="AB58" i="6"/>
  <c r="N60" i="2" s="1"/>
  <c r="AA58" i="6"/>
  <c r="M60" i="2" s="1"/>
  <c r="AD57" i="6"/>
  <c r="P59" i="2" s="1"/>
  <c r="AC57" i="6"/>
  <c r="O59" i="2" s="1"/>
  <c r="AB57" i="6"/>
  <c r="N59" i="2" s="1"/>
  <c r="AA57" i="6"/>
  <c r="M59" i="2" s="1"/>
  <c r="AD56" i="6"/>
  <c r="AC56"/>
  <c r="O58" i="2" s="1"/>
  <c r="AB56" i="6"/>
  <c r="N58" i="2" s="1"/>
  <c r="AA56" i="6"/>
  <c r="M58" i="2" s="1"/>
  <c r="AD55" i="6"/>
  <c r="AC55"/>
  <c r="O57" i="2" s="1"/>
  <c r="AB55" i="6"/>
  <c r="N57" i="2" s="1"/>
  <c r="AA55" i="6"/>
  <c r="M57" i="2" s="1"/>
  <c r="AD54" i="6"/>
  <c r="P56" i="2" s="1"/>
  <c r="AC54" i="6"/>
  <c r="O56" i="2" s="1"/>
  <c r="AB54" i="6"/>
  <c r="N56" i="2" s="1"/>
  <c r="AA54" i="6"/>
  <c r="M56" i="2" s="1"/>
  <c r="AD53" i="6"/>
  <c r="AC53"/>
  <c r="O55" i="2" s="1"/>
  <c r="AB53" i="6"/>
  <c r="N55" i="2" s="1"/>
  <c r="AA53" i="6"/>
  <c r="M55" i="2" s="1"/>
  <c r="AD52" i="6"/>
  <c r="AC52"/>
  <c r="O54" i="2" s="1"/>
  <c r="AB52" i="6"/>
  <c r="N54" i="2" s="1"/>
  <c r="AA52" i="6"/>
  <c r="M54" i="2" s="1"/>
  <c r="AD51" i="6"/>
  <c r="P53" i="2" s="1"/>
  <c r="AC51" i="6"/>
  <c r="O53" i="2" s="1"/>
  <c r="AB51" i="6"/>
  <c r="AA51"/>
  <c r="M53" i="2" s="1"/>
  <c r="AD50" i="6"/>
  <c r="AC50"/>
  <c r="O52" i="2" s="1"/>
  <c r="AB50" i="6"/>
  <c r="AA50"/>
  <c r="M52" i="2" s="1"/>
  <c r="AD49" i="6"/>
  <c r="AC49"/>
  <c r="O51" i="2" s="1"/>
  <c r="AB49" i="6"/>
  <c r="N51" i="2" s="1"/>
  <c r="AA49" i="6"/>
  <c r="M51" i="2" s="1"/>
  <c r="AD48" i="6"/>
  <c r="P50" i="2" s="1"/>
  <c r="AC48" i="6"/>
  <c r="O50" i="2" s="1"/>
  <c r="AB48" i="6"/>
  <c r="AA48"/>
  <c r="M50" i="2" s="1"/>
  <c r="AD47" i="6"/>
  <c r="AC47"/>
  <c r="O49" i="2" s="1"/>
  <c r="AB47" i="6"/>
  <c r="N49" i="2" s="1"/>
  <c r="AA47" i="6"/>
  <c r="M49" i="2" s="1"/>
  <c r="AD46" i="6"/>
  <c r="AC46"/>
  <c r="O48" i="2" s="1"/>
  <c r="AB46" i="6"/>
  <c r="AA46"/>
  <c r="M48" i="2" s="1"/>
  <c r="AD45" i="6"/>
  <c r="P47" i="2" s="1"/>
  <c r="AC45" i="6"/>
  <c r="O47" i="2" s="1"/>
  <c r="AB45" i="6"/>
  <c r="N47" i="2" s="1"/>
  <c r="AA45" i="6"/>
  <c r="M47" i="2" s="1"/>
  <c r="AD44" i="6"/>
  <c r="P46" i="2" s="1"/>
  <c r="AC44" i="6"/>
  <c r="O46" i="2" s="1"/>
  <c r="AB44" i="6"/>
  <c r="AA44"/>
  <c r="M46" i="2" s="1"/>
  <c r="AD43" i="6"/>
  <c r="AC43"/>
  <c r="O45" i="2" s="1"/>
  <c r="AB43" i="6"/>
  <c r="N45" i="2" s="1"/>
  <c r="AA43" i="6"/>
  <c r="M45" i="2" s="1"/>
  <c r="AD42" i="6"/>
  <c r="AC42"/>
  <c r="O44" i="2" s="1"/>
  <c r="AB42" i="6"/>
  <c r="N44" i="2" s="1"/>
  <c r="AA42" i="6"/>
  <c r="M44" i="2" s="1"/>
  <c r="AD41" i="6"/>
  <c r="AC41"/>
  <c r="O43" i="2" s="1"/>
  <c r="AB41" i="6"/>
  <c r="N43" i="2" s="1"/>
  <c r="AA41" i="6"/>
  <c r="M43" i="2" s="1"/>
  <c r="AD40" i="6"/>
  <c r="AC40"/>
  <c r="O42" i="2" s="1"/>
  <c r="AB40" i="6"/>
  <c r="N42" i="2" s="1"/>
  <c r="AA40" i="6"/>
  <c r="M42" i="2" s="1"/>
  <c r="AD39" i="6"/>
  <c r="AC39"/>
  <c r="O41" i="2" s="1"/>
  <c r="AB39" i="6"/>
  <c r="AA39"/>
  <c r="M41" i="2" s="1"/>
  <c r="AD38" i="6"/>
  <c r="P40" i="2" s="1"/>
  <c r="AC38" i="6"/>
  <c r="O40" i="2" s="1"/>
  <c r="AB38" i="6"/>
  <c r="N40" i="2" s="1"/>
  <c r="AA38" i="6"/>
  <c r="M40" i="2" s="1"/>
  <c r="AD37" i="6"/>
  <c r="P39" i="2" s="1"/>
  <c r="AC37" i="6"/>
  <c r="O39" i="2" s="1"/>
  <c r="AB37" i="6"/>
  <c r="AA37"/>
  <c r="M39" i="2" s="1"/>
  <c r="AD36" i="6"/>
  <c r="P38" i="2" s="1"/>
  <c r="AC36" i="6"/>
  <c r="O38" i="2" s="1"/>
  <c r="AB36" i="6"/>
  <c r="N38" i="2" s="1"/>
  <c r="AA36" i="6"/>
  <c r="M38" i="2" s="1"/>
  <c r="AD35" i="6"/>
  <c r="P37" i="2" s="1"/>
  <c r="AC35" i="6"/>
  <c r="O37" i="2" s="1"/>
  <c r="AB35" i="6"/>
  <c r="AA35"/>
  <c r="M37" i="2" s="1"/>
  <c r="AD34" i="6"/>
  <c r="P36" i="2" s="1"/>
  <c r="AC34" i="6"/>
  <c r="O36" i="2" s="1"/>
  <c r="AB34" i="6"/>
  <c r="AA34"/>
  <c r="M36" i="2" s="1"/>
  <c r="AD33" i="6"/>
  <c r="P35" i="2" s="1"/>
  <c r="AC33" i="6"/>
  <c r="O35" i="2" s="1"/>
  <c r="AB33" i="6"/>
  <c r="N35" i="2" s="1"/>
  <c r="AA33" i="6"/>
  <c r="M35" i="2" s="1"/>
  <c r="AD32" i="6"/>
  <c r="AC32"/>
  <c r="O34" i="2" s="1"/>
  <c r="AB32" i="6"/>
  <c r="N34" i="2" s="1"/>
  <c r="AA32" i="6"/>
  <c r="M34" i="2" s="1"/>
  <c r="AD31" i="6"/>
  <c r="AC31"/>
  <c r="O33" i="2" s="1"/>
  <c r="AB31" i="6"/>
  <c r="N33" i="2" s="1"/>
  <c r="AA31" i="6"/>
  <c r="M33" i="2" s="1"/>
  <c r="AD30" i="6"/>
  <c r="P32" i="2" s="1"/>
  <c r="AC30" i="6"/>
  <c r="O32" i="2" s="1"/>
  <c r="AB30" i="6"/>
  <c r="N32" i="2" s="1"/>
  <c r="AA30" i="6"/>
  <c r="M32" i="2" s="1"/>
  <c r="AD29" i="6"/>
  <c r="AC29"/>
  <c r="O31" i="2" s="1"/>
  <c r="AB29" i="6"/>
  <c r="N31" i="2" s="1"/>
  <c r="AA29" i="6"/>
  <c r="M31" i="2" s="1"/>
  <c r="AD28" i="6"/>
  <c r="P30" i="2" s="1"/>
  <c r="AC28" i="6"/>
  <c r="O30" i="2" s="1"/>
  <c r="AB28" i="6"/>
  <c r="N30" i="2" s="1"/>
  <c r="AA28" i="6"/>
  <c r="M30" i="2" s="1"/>
  <c r="AD27" i="6"/>
  <c r="AC27"/>
  <c r="O29" i="2" s="1"/>
  <c r="AB27" i="6"/>
  <c r="N29" i="2" s="1"/>
  <c r="AA27" i="6"/>
  <c r="M29" i="2" s="1"/>
  <c r="AD26" i="6"/>
  <c r="P28" i="2" s="1"/>
  <c r="AC26" i="6"/>
  <c r="O28" i="2" s="1"/>
  <c r="AB26" i="6"/>
  <c r="N28" i="2" s="1"/>
  <c r="AA26" i="6"/>
  <c r="M28" i="2" s="1"/>
  <c r="AD25" i="6"/>
  <c r="P27" i="2" s="1"/>
  <c r="AC25" i="6"/>
  <c r="O27" i="2" s="1"/>
  <c r="AB25" i="6"/>
  <c r="N27" i="2" s="1"/>
  <c r="AA25" i="6"/>
  <c r="M27" i="2" s="1"/>
  <c r="AD24" i="6"/>
  <c r="AC24"/>
  <c r="O26" i="2" s="1"/>
  <c r="AB24" i="6"/>
  <c r="N26" i="2" s="1"/>
  <c r="AA24" i="6"/>
  <c r="M26" i="2" s="1"/>
  <c r="AD23" i="6"/>
  <c r="P25" i="2" s="1"/>
  <c r="AC23" i="6"/>
  <c r="O25" i="2" s="1"/>
  <c r="AB23" i="6"/>
  <c r="N25" i="2" s="1"/>
  <c r="AA23" i="6"/>
  <c r="M25" i="2" s="1"/>
  <c r="AD22" i="6"/>
  <c r="P24" i="2" s="1"/>
  <c r="AC22" i="6"/>
  <c r="O24" i="2" s="1"/>
  <c r="AB22" i="6"/>
  <c r="AA22"/>
  <c r="M24" i="2" s="1"/>
  <c r="AD21" i="6"/>
  <c r="P23" i="2" s="1"/>
  <c r="AC21" i="6"/>
  <c r="O23" i="2" s="1"/>
  <c r="AB21" i="6"/>
  <c r="N23" i="2" s="1"/>
  <c r="AA21" i="6"/>
  <c r="M23" i="2" s="1"/>
  <c r="AD20" i="6"/>
  <c r="P22" i="2" s="1"/>
  <c r="AC20" i="6"/>
  <c r="O22" i="2" s="1"/>
  <c r="AB20" i="6"/>
  <c r="N22" i="2" s="1"/>
  <c r="AA20" i="6"/>
  <c r="M22" i="2" s="1"/>
  <c r="AD19" i="6"/>
  <c r="AC19"/>
  <c r="O21" i="2" s="1"/>
  <c r="AB19" i="6"/>
  <c r="N21" i="2" s="1"/>
  <c r="AA19" i="6"/>
  <c r="M21" i="2" s="1"/>
  <c r="AD18" i="6"/>
  <c r="P20" i="2" s="1"/>
  <c r="AC18" i="6"/>
  <c r="O20" i="2" s="1"/>
  <c r="AB18" i="6"/>
  <c r="AA18"/>
  <c r="M20" i="2" s="1"/>
  <c r="AD17" i="6"/>
  <c r="P19" i="2" s="1"/>
  <c r="AC17" i="6"/>
  <c r="O19" i="2" s="1"/>
  <c r="AB17" i="6"/>
  <c r="N19" i="2" s="1"/>
  <c r="AA17" i="6"/>
  <c r="M19" i="2" s="1"/>
  <c r="AD16" i="6"/>
  <c r="P18" i="2" s="1"/>
  <c r="AC16" i="6"/>
  <c r="O18" i="2" s="1"/>
  <c r="AB16" i="6"/>
  <c r="N18" i="2" s="1"/>
  <c r="AA16" i="6"/>
  <c r="M18" i="2" s="1"/>
  <c r="AD15" i="6"/>
  <c r="AC15"/>
  <c r="O17" i="2" s="1"/>
  <c r="AB15" i="6"/>
  <c r="N17" i="2" s="1"/>
  <c r="AA15" i="6"/>
  <c r="M17" i="2" s="1"/>
  <c r="AD14" i="6"/>
  <c r="P16" i="2" s="1"/>
  <c r="AC14" i="6"/>
  <c r="O16" i="2" s="1"/>
  <c r="AB14" i="6"/>
  <c r="N16" i="2" s="1"/>
  <c r="AA14" i="6"/>
  <c r="M16" i="2" s="1"/>
  <c r="AD13" i="6"/>
  <c r="P15" i="2" s="1"/>
  <c r="AC13" i="6"/>
  <c r="O15" i="2" s="1"/>
  <c r="AB13" i="6"/>
  <c r="N15" i="2" s="1"/>
  <c r="AA13" i="6"/>
  <c r="M15" i="2" s="1"/>
  <c r="AD12" i="6"/>
  <c r="P14" i="2" s="1"/>
  <c r="AC12" i="6"/>
  <c r="O14" i="2" s="1"/>
  <c r="AB12" i="6"/>
  <c r="N14" i="2" s="1"/>
  <c r="AA12" i="6"/>
  <c r="M14" i="2" s="1"/>
  <c r="AD11" i="6"/>
  <c r="P13" i="2" s="1"/>
  <c r="AC11" i="6"/>
  <c r="O13" i="2" s="1"/>
  <c r="AB11" i="6"/>
  <c r="N13" i="2" s="1"/>
  <c r="AA11" i="6"/>
  <c r="M13" i="2" s="1"/>
  <c r="AD10" i="6"/>
  <c r="P12" i="2" s="1"/>
  <c r="AC10" i="6"/>
  <c r="O12" i="2" s="1"/>
  <c r="AB10" i="6"/>
  <c r="N12" i="2" s="1"/>
  <c r="AA10" i="6"/>
  <c r="M12" i="2" s="1"/>
  <c r="AD9" i="6"/>
  <c r="P11" i="2" s="1"/>
  <c r="AC9" i="6"/>
  <c r="O11" i="2" s="1"/>
  <c r="AB9" i="6"/>
  <c r="N11" i="2" s="1"/>
  <c r="AA9" i="6"/>
  <c r="M11" i="2" s="1"/>
  <c r="AD8" i="6"/>
  <c r="P10" i="2" s="1"/>
  <c r="AC8" i="6"/>
  <c r="O10" i="2" s="1"/>
  <c r="AB8" i="6"/>
  <c r="AA8"/>
  <c r="M10" i="2" s="1"/>
  <c r="AD7" i="6"/>
  <c r="P9" i="2" s="1"/>
  <c r="AC7" i="6"/>
  <c r="O9" i="2" s="1"/>
  <c r="AB7" i="6"/>
  <c r="N9" i="2" s="1"/>
  <c r="AA7" i="6"/>
  <c r="M9" i="2" s="1"/>
  <c r="AD6" i="6"/>
  <c r="P8" i="2" s="1"/>
  <c r="AC6" i="6"/>
  <c r="O8" i="2" s="1"/>
  <c r="AB6" i="6"/>
  <c r="N8" i="2" s="1"/>
  <c r="AA6" i="6"/>
  <c r="M8" i="2" s="1"/>
  <c r="AD5" i="6"/>
  <c r="P7" i="2" s="1"/>
  <c r="AC5" i="6"/>
  <c r="O7" i="2" s="1"/>
  <c r="AB5" i="6"/>
  <c r="N7" i="2" s="1"/>
  <c r="A5" i="6"/>
  <c r="A6" s="1"/>
  <c r="A7" s="1"/>
  <c r="A8" s="1"/>
  <c r="A9" s="1"/>
  <c r="A10" s="1"/>
  <c r="A11" s="1"/>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D4"/>
  <c r="P6" i="2" s="1"/>
  <c r="AC4" i="6"/>
  <c r="O6" i="2" s="1"/>
  <c r="AB4" i="6"/>
  <c r="N6" i="2" s="1"/>
  <c r="C3" i="6"/>
  <c r="D3" s="1"/>
  <c r="E3" s="1"/>
  <c r="F3" s="1"/>
  <c r="G3" s="1"/>
  <c r="H3" s="1"/>
  <c r="I3" s="1"/>
  <c r="J3" s="1"/>
  <c r="K3" s="1"/>
  <c r="L3" s="1"/>
  <c r="M3" s="1"/>
  <c r="N3" s="1"/>
  <c r="O3" s="1"/>
  <c r="P3" s="1"/>
  <c r="Q3" s="1"/>
  <c r="R3" s="1"/>
  <c r="S3" s="1"/>
  <c r="T3" s="1"/>
  <c r="U3" s="1"/>
  <c r="V3" s="1"/>
  <c r="W3" s="1"/>
  <c r="X3" s="1"/>
  <c r="Y3" s="1"/>
  <c r="Z3" s="1"/>
  <c r="P77" i="2"/>
  <c r="O77"/>
  <c r="P76"/>
  <c r="O76"/>
  <c r="P75"/>
  <c r="O74"/>
  <c r="P73"/>
  <c r="O73"/>
  <c r="P69"/>
  <c r="P67"/>
  <c r="P66"/>
  <c r="N64"/>
  <c r="P61"/>
  <c r="P60"/>
  <c r="P58"/>
  <c r="P57"/>
  <c r="P55"/>
  <c r="P54"/>
  <c r="N53"/>
  <c r="P52"/>
  <c r="N52"/>
  <c r="P51"/>
  <c r="N50"/>
  <c r="P49"/>
  <c r="P48"/>
  <c r="N48"/>
  <c r="N46"/>
  <c r="P45"/>
  <c r="P44"/>
  <c r="P43"/>
  <c r="P42"/>
  <c r="P41"/>
  <c r="N41"/>
  <c r="N39"/>
  <c r="N37"/>
  <c r="N36"/>
  <c r="P34"/>
  <c r="P33"/>
  <c r="P31"/>
  <c r="P29"/>
  <c r="P26"/>
  <c r="N24"/>
  <c r="P21"/>
  <c r="N20"/>
  <c r="P17"/>
  <c r="N10"/>
  <c r="I9"/>
  <c r="I8"/>
  <c r="M7"/>
  <c r="I7"/>
  <c r="I6"/>
  <c r="L19" l="1"/>
  <c r="L9"/>
  <c r="L25"/>
  <c r="K20"/>
  <c r="L7"/>
  <c r="L8"/>
  <c r="K9"/>
  <c r="K11"/>
  <c r="L21"/>
  <c r="L73"/>
  <c r="L69"/>
  <c r="L66"/>
  <c r="K64"/>
  <c r="L63"/>
  <c r="L61"/>
  <c r="K58"/>
  <c r="L48"/>
  <c r="H48" s="1"/>
  <c r="G48" s="1"/>
  <c r="K43"/>
  <c r="K39"/>
  <c r="L36"/>
  <c r="L30"/>
  <c r="K29"/>
  <c r="K26"/>
  <c r="K24"/>
  <c r="L11"/>
  <c r="K71"/>
  <c r="L71"/>
  <c r="H71" s="1"/>
  <c r="G71" s="1"/>
  <c r="L75"/>
  <c r="K75"/>
  <c r="L32"/>
  <c r="L54"/>
  <c r="L57"/>
  <c r="L27"/>
  <c r="K44"/>
  <c r="K63"/>
  <c r="L15"/>
  <c r="L18"/>
  <c r="K21"/>
  <c r="K19"/>
  <c r="L26"/>
  <c r="K27"/>
  <c r="K31"/>
  <c r="K32"/>
  <c r="L46"/>
  <c r="K53"/>
  <c r="K70"/>
  <c r="L76"/>
  <c r="AE8" i="6"/>
  <c r="Q10" i="2" s="1"/>
  <c r="AE9" i="6"/>
  <c r="Q11" i="2" s="1"/>
  <c r="K8"/>
  <c r="K56"/>
  <c r="K35"/>
  <c r="L13"/>
  <c r="L22"/>
  <c r="L23"/>
  <c r="K28"/>
  <c r="K33"/>
  <c r="K36"/>
  <c r="K45"/>
  <c r="K47"/>
  <c r="K48"/>
  <c r="K66"/>
  <c r="AE4" i="6"/>
  <c r="Q6" i="2" s="1"/>
  <c r="AE13" i="6"/>
  <c r="Q15" i="2" s="1"/>
  <c r="K46"/>
  <c r="K30"/>
  <c r="L44"/>
  <c r="L68"/>
  <c r="K7"/>
  <c r="L12"/>
  <c r="L14"/>
  <c r="H14" s="1"/>
  <c r="G14" s="1"/>
  <c r="K15"/>
  <c r="L10"/>
  <c r="L16"/>
  <c r="L17"/>
  <c r="K18"/>
  <c r="L20"/>
  <c r="L24"/>
  <c r="K25"/>
  <c r="K37"/>
  <c r="K41"/>
  <c r="K54"/>
  <c r="K57"/>
  <c r="L58"/>
  <c r="AE16" i="6"/>
  <c r="Q18" i="2" s="1"/>
  <c r="AE18" i="6"/>
  <c r="Q20" i="2" s="1"/>
  <c r="AE19" i="6"/>
  <c r="Q21" i="2" s="1"/>
  <c r="AE26" i="6"/>
  <c r="Q28" i="2" s="1"/>
  <c r="AE27" i="6"/>
  <c r="Q29" i="2" s="1"/>
  <c r="AE32" i="6"/>
  <c r="Q34" i="2" s="1"/>
  <c r="AE34" i="6"/>
  <c r="Q36" i="2" s="1"/>
  <c r="AE35" i="6"/>
  <c r="Q37" i="2" s="1"/>
  <c r="AE40" i="6"/>
  <c r="Q42" i="2" s="1"/>
  <c r="AE42" i="6"/>
  <c r="Q44" i="2" s="1"/>
  <c r="AE43" i="6"/>
  <c r="Q45" i="2" s="1"/>
  <c r="AE48" i="6"/>
  <c r="Q50" i="2" s="1"/>
  <c r="AE50" i="6"/>
  <c r="Q52" i="2" s="1"/>
  <c r="AE51" i="6"/>
  <c r="Q53" i="2" s="1"/>
  <c r="AE56" i="6"/>
  <c r="Q58" i="2" s="1"/>
  <c r="AE58" i="6"/>
  <c r="Q60" i="2" s="1"/>
  <c r="AE59" i="6"/>
  <c r="Q61" i="2" s="1"/>
  <c r="AE64" i="6"/>
  <c r="Q66" i="2" s="1"/>
  <c r="AE66" i="6"/>
  <c r="Q68" i="2" s="1"/>
  <c r="AE67" i="6"/>
  <c r="Q69" i="2" s="1"/>
  <c r="AE72" i="6"/>
  <c r="Q74" i="2" s="1"/>
  <c r="AE73" i="6"/>
  <c r="Q75" i="2" s="1"/>
  <c r="AE75" i="6"/>
  <c r="Q77" i="2" s="1"/>
  <c r="M6"/>
  <c r="K13"/>
  <c r="K17"/>
  <c r="K23"/>
  <c r="L34"/>
  <c r="K34"/>
  <c r="L35"/>
  <c r="L38"/>
  <c r="K38"/>
  <c r="L43"/>
  <c r="L51"/>
  <c r="K51"/>
  <c r="L52"/>
  <c r="L65"/>
  <c r="K65"/>
  <c r="L40"/>
  <c r="H40" s="1"/>
  <c r="G40" s="1"/>
  <c r="K40"/>
  <c r="K10"/>
  <c r="K12"/>
  <c r="K14"/>
  <c r="K16"/>
  <c r="K22"/>
  <c r="L29"/>
  <c r="L39"/>
  <c r="L41"/>
  <c r="H41" s="1"/>
  <c r="G41" s="1"/>
  <c r="L42"/>
  <c r="K42"/>
  <c r="L45"/>
  <c r="L47"/>
  <c r="L49"/>
  <c r="K49"/>
  <c r="K59"/>
  <c r="L59"/>
  <c r="L60"/>
  <c r="K60"/>
  <c r="L67"/>
  <c r="K72"/>
  <c r="L74"/>
  <c r="K74"/>
  <c r="AE6" i="6"/>
  <c r="Q8" i="2" s="1"/>
  <c r="L28"/>
  <c r="L31"/>
  <c r="L33"/>
  <c r="L37"/>
  <c r="L50"/>
  <c r="L53"/>
  <c r="L55"/>
  <c r="K55"/>
  <c r="L62"/>
  <c r="K62"/>
  <c r="K77"/>
  <c r="L77"/>
  <c r="K50"/>
  <c r="K52"/>
  <c r="L64"/>
  <c r="K68"/>
  <c r="K69"/>
  <c r="K76"/>
  <c r="AE7" i="6"/>
  <c r="Q9" i="2" s="1"/>
  <c r="AE10" i="6"/>
  <c r="Q12" i="2" s="1"/>
  <c r="AE14" i="6"/>
  <c r="Q16" i="2" s="1"/>
  <c r="AE20" i="6"/>
  <c r="Q22" i="2" s="1"/>
  <c r="AE21" i="6"/>
  <c r="Q23" i="2" s="1"/>
  <c r="AE28" i="6"/>
  <c r="Q30" i="2" s="1"/>
  <c r="AE29" i="6"/>
  <c r="Q31" i="2" s="1"/>
  <c r="AE36" i="6"/>
  <c r="Q38" i="2" s="1"/>
  <c r="AE37" i="6"/>
  <c r="Q39" i="2" s="1"/>
  <c r="AE44" i="6"/>
  <c r="Q46" i="2" s="1"/>
  <c r="AE45" i="6"/>
  <c r="Q47" i="2" s="1"/>
  <c r="AE52" i="6"/>
  <c r="Q54" i="2" s="1"/>
  <c r="AE53" i="6"/>
  <c r="Q55" i="2" s="1"/>
  <c r="AE60" i="6"/>
  <c r="Q62" i="2" s="1"/>
  <c r="AE61" i="6"/>
  <c r="Q63" i="2" s="1"/>
  <c r="AE68" i="6"/>
  <c r="Q70" i="2" s="1"/>
  <c r="AE69" i="6"/>
  <c r="Q71" i="2" s="1"/>
  <c r="K61"/>
  <c r="K73"/>
  <c r="AE5" i="6"/>
  <c r="Q7" i="2" s="1"/>
  <c r="AE11" i="6"/>
  <c r="Q13" i="2" s="1"/>
  <c r="AE15" i="6"/>
  <c r="Q17" i="2" s="1"/>
  <c r="AE22" i="6"/>
  <c r="Q24" i="2" s="1"/>
  <c r="AE23" i="6"/>
  <c r="Q25" i="2" s="1"/>
  <c r="AE30" i="6"/>
  <c r="Q32" i="2" s="1"/>
  <c r="AE31" i="6"/>
  <c r="Q33" i="2" s="1"/>
  <c r="AE38" i="6"/>
  <c r="Q40" i="2" s="1"/>
  <c r="AE39" i="6"/>
  <c r="Q41" i="2" s="1"/>
  <c r="AE46" i="6"/>
  <c r="Q48" i="2" s="1"/>
  <c r="AE47" i="6"/>
  <c r="Q49" i="2" s="1"/>
  <c r="AE54" i="6"/>
  <c r="Q56" i="2" s="1"/>
  <c r="AE55" i="6"/>
  <c r="Q57" i="2" s="1"/>
  <c r="AE62" i="6"/>
  <c r="Q64" i="2" s="1"/>
  <c r="AE63" i="6"/>
  <c r="Q65" i="2" s="1"/>
  <c r="AE70" i="6"/>
  <c r="Q72" i="2" s="1"/>
  <c r="AE71" i="6"/>
  <c r="Q73" i="2" s="1"/>
  <c r="L56"/>
  <c r="H56" s="1"/>
  <c r="G56" s="1"/>
  <c r="K67"/>
  <c r="L70"/>
  <c r="L72"/>
  <c r="H72" s="1"/>
  <c r="G72" s="1"/>
  <c r="AE12" i="6"/>
  <c r="Q14" i="2" s="1"/>
  <c r="AE17" i="6"/>
  <c r="Q19" i="2" s="1"/>
  <c r="AE24" i="6"/>
  <c r="Q26" i="2" s="1"/>
  <c r="AE25" i="6"/>
  <c r="Q27" i="2" s="1"/>
  <c r="AE33" i="6"/>
  <c r="Q35" i="2" s="1"/>
  <c r="AE41" i="6"/>
  <c r="Q43" i="2" s="1"/>
  <c r="AE49" i="6"/>
  <c r="Q51" i="2" s="1"/>
  <c r="AE57" i="6"/>
  <c r="Q59" i="2" s="1"/>
  <c r="AE65" i="6"/>
  <c r="Q67" i="2" s="1"/>
  <c r="AE74" i="6"/>
  <c r="Q76" i="2" s="1"/>
  <c r="H68" l="1"/>
  <c r="G68" s="1"/>
  <c r="H46"/>
  <c r="G46" s="1"/>
  <c r="H32"/>
  <c r="G32" s="1"/>
  <c r="H73"/>
  <c r="G73" s="1"/>
  <c r="H23"/>
  <c r="G23" s="1"/>
  <c r="H76"/>
  <c r="G76" s="1"/>
  <c r="H58"/>
  <c r="G58" s="1"/>
  <c r="H20"/>
  <c r="G20" s="1"/>
  <c r="H15"/>
  <c r="G15" s="1"/>
  <c r="H11"/>
  <c r="G11" s="1"/>
  <c r="H26"/>
  <c r="G26" s="1"/>
  <c r="K6"/>
  <c r="L6"/>
  <c r="H6" s="1"/>
  <c r="H64"/>
  <c r="G64" s="1"/>
  <c r="H60"/>
  <c r="G60" s="1"/>
  <c r="H49"/>
  <c r="H42"/>
  <c r="H51"/>
  <c r="G51" s="1"/>
  <c r="H35"/>
  <c r="E71" l="1"/>
  <c r="D71" s="1"/>
  <c r="E76"/>
  <c r="D76" s="1"/>
  <c r="E58"/>
  <c r="D58" s="1"/>
  <c r="E23"/>
  <c r="D23" s="1"/>
  <c r="E49"/>
  <c r="D49" s="1"/>
  <c r="G49"/>
  <c r="E6"/>
  <c r="D6" s="1"/>
  <c r="G6"/>
  <c r="G35"/>
  <c r="E35"/>
  <c r="D35" s="1"/>
  <c r="E42"/>
  <c r="D42" s="1"/>
  <c r="G42"/>
</calcChain>
</file>

<file path=xl/sharedStrings.xml><?xml version="1.0" encoding="utf-8"?>
<sst xmlns="http://schemas.openxmlformats.org/spreadsheetml/2006/main" count="339" uniqueCount="274">
  <si>
    <t>FORM ELP 1 : HASIL IDENTIFIKASI PERMASALAHAN LINGKUNGAN PENGENDALIAN</t>
  </si>
  <si>
    <t>NO</t>
  </si>
  <si>
    <t>HASIL AUDIT/WAWANCARA/REVIU LAINNYA</t>
  </si>
  <si>
    <t>REF</t>
  </si>
  <si>
    <t>KETERKAITAN DENGAN UNSUR LINGKUNGAN PENGENDALIAN</t>
  </si>
  <si>
    <t>SU 1</t>
  </si>
  <si>
    <t>SU 2</t>
  </si>
  <si>
    <t>SU 3</t>
  </si>
  <si>
    <t>SU 4</t>
  </si>
  <si>
    <t>SU 5</t>
  </si>
  <si>
    <t>SU 6</t>
  </si>
  <si>
    <t>SU 7</t>
  </si>
  <si>
    <t>SU 8</t>
  </si>
  <si>
    <t>KESIMPULAN</t>
  </si>
  <si>
    <t>Kelemahan sub unsur 1 (penegakan integritas dan nilai etika) berupa belum adanya kode etik atau aturan perilaku yang diinternalisasikan dengan baik, diantaranya:</t>
  </si>
  <si>
    <t>a. Aturan perilkau</t>
  </si>
  <si>
    <t>b. Sosialisasi aturan perilaku</t>
  </si>
  <si>
    <t>c. Pembacaan dan penandatanganan aturan perilaku</t>
  </si>
  <si>
    <t>d. Pemahaman kode etik</t>
  </si>
  <si>
    <t>e. Tindsak lanjut pelanggaran kode etik</t>
  </si>
  <si>
    <t>Kelemahan sub unsur 2 (komitmen terhadap kompetensi) berupa belum adanya kode etik atau aturan perilaku yang diinternalisasikan dengan baik, diantaranya:</t>
  </si>
  <si>
    <t xml:space="preserve"> </t>
  </si>
  <si>
    <t>Form ELP 2: Rekapitulasi Hasil Kuesioner CEE</t>
  </si>
  <si>
    <t>NO.</t>
  </si>
  <si>
    <t>SUB UNSUR</t>
  </si>
  <si>
    <t>HASIL PENILAIAN CEE</t>
  </si>
  <si>
    <t>ATRIBUT/ELEMEN DARI SUB UNSUR</t>
  </si>
  <si>
    <t xml:space="preserve">PERTANYAAN </t>
  </si>
  <si>
    <t>KESIMPULAN PER PERTANYAAN</t>
  </si>
  <si>
    <t>JAWABAN KUESIONER</t>
  </si>
  <si>
    <t>∑</t>
  </si>
  <si>
    <t>A.</t>
  </si>
  <si>
    <t>PENEGAKAN INTEGRITAS DAN NILAI ETIKA</t>
  </si>
  <si>
    <t>PENGEMBANGAN — Pimpinan Instansi mengembangkan sikap etika dan tata nilai yang dapat dimengerti oleh seluruh pegawai</t>
  </si>
  <si>
    <t>Apakah Para pegawai mendapatkan pesan integritas &amp; nilai etika secara rutin dari pimpinan instansi? (Misalnya keteladanan, pesan moral dan lain-lain)</t>
  </si>
  <si>
    <t>Apakah Kode etik telah disusun?</t>
  </si>
  <si>
    <t>Apakah Kode etik secara rutin dimutakhirkan?</t>
  </si>
  <si>
    <t>Apakah Pendapatan pegawai disesuaikan dengan kinerjanya?</t>
  </si>
  <si>
    <t>Apakah Sistem Penggajian/Remunerasi pejabat yang telah ada sekarang mendorong peningkatan integritas &amp; nilai?</t>
  </si>
  <si>
    <t>KOMUNIKASI — Pimpinan Instansi mengkomunikasikan komitmennya akan nilai-nilai etika melalui perkataan dan tindakan</t>
  </si>
  <si>
    <t xml:space="preserve">Apakah dokumen Pernyataan Kode etik telah disampaikan kepada seluruh pegawai? </t>
  </si>
  <si>
    <t>Apakah Kebijakan organisasi dan aturan perilaku setiap tahun telah diinformasikan kepada pihak ketiga?</t>
  </si>
  <si>
    <r>
      <rPr>
        <b/>
        <sz val="12"/>
        <rFont val="Arial"/>
        <family val="2"/>
        <charset val="134"/>
      </rPr>
      <t>PENEKANAN KEMBALI</t>
    </r>
    <r>
      <rPr>
        <sz val="10"/>
        <rFont val="Arial"/>
        <family val="2"/>
        <charset val="134"/>
      </rPr>
      <t xml:space="preserve"> —pentingnya integritas dan nilai-nilai etika dikomunikasikan dan ditekankan berulangkali kepada semua pegawai secara tepat pada organisasi</t>
    </r>
  </si>
  <si>
    <t>Apakah Media organisasi (majalah/buletin internal, papan pengumuman, situs resmi, dan lain-lain ) menginformasikan pelaksanaan kode etik?</t>
  </si>
  <si>
    <r>
      <rPr>
        <b/>
        <sz val="12"/>
        <rFont val="Arial"/>
        <family val="2"/>
        <charset val="134"/>
      </rPr>
      <t>PENGAWASAN</t>
    </r>
    <r>
      <rPr>
        <sz val="10"/>
        <rFont val="Arial"/>
        <family val="2"/>
        <charset val="134"/>
      </rPr>
      <t xml:space="preserve"> — terdapat proses-proses untuk melakukan pengawasan terhadap prinsip-prinsip integritas dan nilai-nilai etika</t>
    </r>
  </si>
  <si>
    <t>Apakah seluruh pegawai secara rutin telah menandatangani pernyataan kode etik/aturan perilaku?</t>
  </si>
  <si>
    <t>Apakah Pernyataan Kode etik telah dibaca oleh semua pegawai?</t>
  </si>
  <si>
    <t>Apakah Pernyataan Kode etik telah dipahami oleh semua pegawai?</t>
  </si>
  <si>
    <t>Apakah sosialisasi kode etik dan aturan perilaku organisasi diikuti oleh semua pegawai?</t>
  </si>
  <si>
    <t>Apakah Terdapat fungsi khusus yang melayani pengaduan masyarakat?</t>
  </si>
  <si>
    <r>
      <rPr>
        <b/>
        <sz val="12"/>
        <rFont val="Arial"/>
        <family val="2"/>
        <charset val="134"/>
      </rPr>
      <t>DEVIASI/PERBEDAAN</t>
    </r>
    <r>
      <rPr>
        <sz val="10"/>
        <rFont val="Arial"/>
        <family val="2"/>
        <charset val="134"/>
      </rPr>
      <t xml:space="preserve"> ditanggapi — deviasi/perbedaan dari nilai-nilai integritas dan nilai-nilai etika diidentifikasi tepat waktu sesuai tingkatan dalam organisasi</t>
    </r>
  </si>
  <si>
    <t>Apakah pimpinan instansi mendapat informasi atas kepatuhan etika organisasi?</t>
  </si>
  <si>
    <t>Apakah Pelanggaran kode etik ditindaklanjuti sesuai ketentuan yang berlaku?</t>
  </si>
  <si>
    <t>Apakah Tindak lanjut atas pelanggaran kode etik dilakukan oleh petugas yang kompeten dan independen?</t>
  </si>
  <si>
    <t>B.</t>
  </si>
  <si>
    <t>KOMITMEN TERHADAP KOMPETENSI;</t>
  </si>
  <si>
    <r>
      <rPr>
        <b/>
        <sz val="12"/>
        <rFont val="Arial"/>
        <family val="2"/>
        <charset val="134"/>
      </rPr>
      <t>Identifikasi Kompetensi-kompetensi</t>
    </r>
    <r>
      <rPr>
        <sz val="12"/>
        <rFont val="Arial"/>
        <family val="2"/>
        <charset val="134"/>
      </rPr>
      <t xml:space="preserve"> </t>
    </r>
    <r>
      <rPr>
        <sz val="11"/>
        <rFont val="Arial"/>
        <family val="2"/>
        <charset val="134"/>
      </rPr>
      <t xml:space="preserve">— </t>
    </r>
    <r>
      <rPr>
        <sz val="10"/>
        <rFont val="Arial"/>
        <family val="2"/>
        <charset val="134"/>
      </rPr>
      <t>Kompetensi-kompetensi yang mendukung efektifitas pelaporan keuangan, pengendalian internal, dan manajemen risiko diidentifikasi</t>
    </r>
  </si>
  <si>
    <t>Apakah Strategi dan perencanaan kompetensi pegawai dikomunikasikan secara memadai?</t>
  </si>
  <si>
    <t>Apakah SDM yang memadai tersedia untuk melaksanakan strategi dan perencanaaan organisasi?</t>
  </si>
  <si>
    <t>Apakah pegawai yang kompeten secara tepat mengisi struktur organisasi?</t>
  </si>
  <si>
    <r>
      <rPr>
        <b/>
        <sz val="12"/>
        <rFont val="Arial"/>
        <family val="2"/>
        <charset val="134"/>
      </rPr>
      <t>Pertahankan Individu</t>
    </r>
    <r>
      <rPr>
        <sz val="11"/>
        <rFont val="Arial"/>
        <family val="2"/>
        <charset val="134"/>
      </rPr>
      <t xml:space="preserve"> –</t>
    </r>
    <r>
      <rPr>
        <sz val="10"/>
        <rFont val="Arial"/>
        <family val="2"/>
        <charset val="134"/>
      </rPr>
      <t xml:space="preserve"> Organisasi mempekerjakan dan menggunakan individu yang memiliki kompetensi yang dibutuhkan dalam pelaporan keuangan, pengendalian internal, </t>
    </r>
    <r>
      <rPr>
        <i/>
        <sz val="10"/>
        <rFont val="Arial"/>
        <family val="2"/>
        <charset val="134"/>
      </rPr>
      <t>compliance</t>
    </r>
    <r>
      <rPr>
        <sz val="10"/>
        <rFont val="Arial"/>
        <family val="2"/>
        <charset val="134"/>
      </rPr>
      <t>, dan manajemen risiko.</t>
    </r>
  </si>
  <si>
    <t>Apakah Proses seleksi pegawai dilakukan dengan mempertimbangkan kompetensi yang tepat untuk jabatan yang diisi?</t>
  </si>
  <si>
    <t xml:space="preserve">Apakah Anda setuju bahwa Pimpinan memiliki pemahaman yang luas tidak sekedar tupoksi saja? </t>
  </si>
  <si>
    <t>Apakah Kompetensi SDM dipantau secara efektif?</t>
  </si>
  <si>
    <t>Apakah Strategi perencanaan pelatihan meliputi pelatihan lintas bagian?</t>
  </si>
  <si>
    <t>Apakah Pelatihan yang memadai selalu dilakukan sebelum pegawai menduduki posisi penting ?</t>
  </si>
  <si>
    <t>Apakah Anda Setuju bahwa Prosedur akuntansi dilaksanakan dengan baik oleh staf keuangan?</t>
  </si>
  <si>
    <r>
      <rPr>
        <b/>
        <sz val="12"/>
        <rFont val="Arial"/>
        <family val="2"/>
        <charset val="134"/>
      </rPr>
      <t>Evaluasi Kompetensi</t>
    </r>
    <r>
      <rPr>
        <b/>
        <sz val="11"/>
        <rFont val="Arial"/>
        <family val="2"/>
        <charset val="134"/>
      </rPr>
      <t xml:space="preserve"> </t>
    </r>
    <r>
      <rPr>
        <sz val="11"/>
        <rFont val="Arial"/>
        <family val="2"/>
        <charset val="134"/>
      </rPr>
      <t xml:space="preserve">— </t>
    </r>
    <r>
      <rPr>
        <sz val="10"/>
        <rFont val="Arial"/>
        <family val="2"/>
        <charset val="134"/>
      </rPr>
      <t>Kompetensi yang dibutuhkan dievaluasi secara regular dan dijaga kesinambungannya</t>
    </r>
  </si>
  <si>
    <t>Apakah Anda Setuju bahwa Prosedur untuk menilai kompetensi pegawai telah didokumentasikan secara memadai?</t>
  </si>
  <si>
    <t>Apakah Anda Setuju bahwa assessment/penilaian kompetensi dari individu kunci telah didokumentasikan secara lengkap?</t>
  </si>
  <si>
    <t>Apakah terjadi kelemahan operasi yang disebabkan oleh rendahnya kompetensi</t>
  </si>
  <si>
    <t>C.</t>
  </si>
  <si>
    <t>KEPEMIMPINAN YANG KONDUSIF;</t>
  </si>
  <si>
    <t>Menetapkan "Tone" Institusi / SET THE TONE — Filosofi dan style Pimpinan Instansi menekankan pelaporan internal dan eksternal yang berkualitas tinggi dan transparan, juga pentingnya pengendalian internal dan manajemen risiko yang efektif</t>
  </si>
  <si>
    <t>Apakah Anda Setuju bahwa Keahlian yang diperlukan sesuai uraian tugas telah diperhitungkan dalam penilaian kinerja setiap pegawai?</t>
  </si>
  <si>
    <t>Apakah Anda Setuju bahwa Pegawai dapat diandalkan untuk mencapai tujuan pengendalian intern?</t>
  </si>
  <si>
    <t>Apakah Anda Setuju bahwa Gaya dan "tone" kepemimpinan yang kondusif dirasakan baik di dalam maupun di luar organisasi?</t>
  </si>
  <si>
    <t>Apakah Risiko, pengendalian dan ketaatan didiskusikan secara memadai dalam rapat?</t>
  </si>
  <si>
    <t>Apakah Anda Setuju bahwa kepemimpinan organisasi sangat memadai?</t>
  </si>
  <si>
    <t>Artikulasi Tujuan — Pimpinan Instansi menetapkan dan mengartikulasikan secara jelas tujuan pengendalian internal</t>
  </si>
  <si>
    <t>Apakah Anda Setuju bahwa setiap pegawai memahami tujuan pengendalian intern?</t>
  </si>
  <si>
    <t>Memilih Prinsip-prinsip dan Estimasi-Estimasi — Pimpinan Instansi mengikuti disiplin proses tujuan dalam mengembangkan tujuan pengendalian internal</t>
  </si>
  <si>
    <t>Apakah Anda Setuju bahwa setiap pegawai turut serta dalam menetapkan tujuan pengendalian intern?</t>
  </si>
  <si>
    <t>D.</t>
  </si>
  <si>
    <t>PEMBENTUKAN STRUKTUR ORGANISASI YANG SESUAI DENGAN KEBUTUHAN</t>
  </si>
  <si>
    <t>Tetapkan Tanggungjawab – Pimpinan Instansi menetapkan tanggungjawab pelaporan internal untuk setiap area fungsional dan unit organisasi</t>
  </si>
  <si>
    <t>Apakah Anda Setuju bahwa Desain struktur organisasi sudah sesuai dengan ukuran dan karakternya?</t>
  </si>
  <si>
    <t>Apakah Anda Setuju bahwa pejabat yang ditunjuk mengerti dan taat pada tanggung jawab pelaporan yang ada?</t>
  </si>
  <si>
    <t>Apakah Risiko yang muncul dari keberadaan struktur organisasi diperhitungkan pimpinan instansi?</t>
  </si>
  <si>
    <t>Apakah Anda Setuju bahwa Struktur organisasi yang ada mempermudah melihat risiko?</t>
  </si>
  <si>
    <t>Menjaga Struktur — Pimpinan Instansi menjaga struktur organisasi yang memfasilitasi pelaporan yang efektip dan komunikasi lainnya tentang pengendalian internal diantara fungsi dan posisi Pimpinan Instansi</t>
  </si>
  <si>
    <t>Apakah Anda Setuju bahwa pejabat yang ditunjuk dalam struktur pengendalian internal mengerti peran dan tanggungjawab mereka?</t>
  </si>
  <si>
    <t>Apakah Anda Setuju bahwa pejabat yang ditunjuk dalam struktur pengendalian internal mengerti uraian pekerjaannya?</t>
  </si>
  <si>
    <t>Menjaga Kelangsungan Proses — Garis Pelaporan Pimpinan Instansi mengetahui pentingnya menjaga kelangsungan proses sebagai tujuan verifikasi dari informasi yang dihasilkan dari sistem informasi organisasi</t>
  </si>
  <si>
    <t>Apakah Proses validasi atas tingkat kehandalan, keakuratan, kelengkapan, ketepatan waktu sistem informasi dilakukan secara berkala?</t>
  </si>
  <si>
    <t>E.</t>
  </si>
  <si>
    <t>PENDELEGASIAN WEWENANG DAN TANGGUNG JAWAB YANG TEPAT;</t>
  </si>
  <si>
    <t>Pimpinan Instansi mengawasi pengendalian internal dan bagian risiko – Pimpinan Instansi mengawasi proses penentuan tanggung jawab untuk pengendalian internal dan Pimpinan Instansi risiko</t>
  </si>
  <si>
    <t>Apakah Anda Setuju bahwa peran pengawasan telah dilaksanakan secara tepat oleh pimpinan?</t>
  </si>
  <si>
    <t>Apakah diskusi pengawasan yang tepat selalu dilakukan pada saat rapat pimpinan?</t>
  </si>
  <si>
    <t>Tentukan Tanggungjawab – penunjukan tanggungjawab dan delegasi otoritas didefinisikan secara jelas untuk semua pegawai yang ikut serta dalam pengendalian internal dan Pimpinan Instansi risiko, proses pelaporan keuangan, dan compliance.</t>
  </si>
  <si>
    <t>Apakah Anda Setuju bahwa pendelegasian wewenang dan tanggung jawab dilaksanakan secara tepat?</t>
  </si>
  <si>
    <t>Apakah Anda Setuju bahwa Kriteria pendelegasian wewenang telah tepat?</t>
  </si>
  <si>
    <t>Apakah Anda Setuju bahwa Pimpinan mengerti tanggung jawab dan kewenangannya?</t>
  </si>
  <si>
    <t>Apakah Kewenangan direviu secara periodik?</t>
  </si>
  <si>
    <t>Apakah Kewenangan dan tanggung jawab dimengerti secara jelas?</t>
  </si>
  <si>
    <r>
      <rPr>
        <b/>
        <sz val="12"/>
        <rFont val="Arial Narrow"/>
        <family val="2"/>
        <charset val="134"/>
      </rPr>
      <t>Batasan Otoritas</t>
    </r>
    <r>
      <rPr>
        <b/>
        <sz val="11"/>
        <rFont val="Arial Narrow"/>
        <family val="2"/>
        <charset val="134"/>
      </rPr>
      <t xml:space="preserve"> </t>
    </r>
    <r>
      <rPr>
        <sz val="11"/>
        <rFont val="Arial Narrow"/>
        <family val="2"/>
        <charset val="134"/>
      </rPr>
      <t>– Penunjukan otoritas dan tanggung jawab termasuk batasan yang tepat.</t>
    </r>
  </si>
  <si>
    <t>Apakah Pembatasan kewenangan diverifikasi dan diuji?</t>
  </si>
  <si>
    <t>Apakah Proses dan tingkatan otorisasi dilaksanakan sesuai ketentuan?</t>
  </si>
  <si>
    <t>F.</t>
  </si>
  <si>
    <t>PENYUSUNAN DAN PENERAPAN KEBIJAKAN YANG SEHAT TENTANG PEMBINAAN SUMBER DAYA MANUSIA;</t>
  </si>
  <si>
    <t>Penetapan Kebijakan SDM - Pimpinan Instansi menetapkan kebijakan SDM dan prosedur-prosedur yang mendemonstrasikan komitmen pada integritas, etika, dan kompetensi.</t>
  </si>
  <si>
    <t>Apakah Anda Setuju bahwa Prosedur dan Kebijakan SDM lengkap, mutakhir, dan disetujui dengan tepat?</t>
  </si>
  <si>
    <t>Apakah Anda Setuju bahwa Kebijakan SDM secara efektif dipahami oleh para pegawai?</t>
  </si>
  <si>
    <r>
      <rPr>
        <b/>
        <sz val="12"/>
        <rFont val="Arial Narrow"/>
        <family val="2"/>
        <charset val="134"/>
      </rPr>
      <t>Penerimaan dan Retensi</t>
    </r>
    <r>
      <rPr>
        <sz val="11"/>
        <rFont val="Arial Narrow"/>
        <family val="2"/>
        <charset val="134"/>
      </rPr>
      <t xml:space="preserve"> – </t>
    </r>
    <r>
      <rPr>
        <sz val="10"/>
        <rFont val="Arial"/>
        <family val="2"/>
        <charset val="134"/>
      </rPr>
      <t>Penerimaan dan retensi pegawai pada posisi kunci didasarkan pada prinsip-prinsip integritas dan kompetensi yang diperlukan sehubungan dengan posisi tersebut</t>
    </r>
  </si>
  <si>
    <t>Apakah Anda Setuju bahwa Prosedur rekruitmen dan retensi, maupun Prosedur penyaringan SDM telah tersedia?</t>
  </si>
  <si>
    <t>Apakah Anda Setuju bahwa Setiap SDM yang direkrut memenuhi kebutuhan posisi yang ada?</t>
  </si>
  <si>
    <t>Apakah Anda Setuju bahwa Proses pergantian jabatan untuk posisi kunci memadai?</t>
  </si>
  <si>
    <t>Apakah Anda Setuju bahwa tingkat pengunduran diri pegawai rendah?</t>
  </si>
  <si>
    <t>Pelatihan yang cukup – Pimpinan Instansi membantu pegawai dengan menyediakan akses pada kebutuhan alat maupun pelatihan yang dibutuhkan untuk melaksanakan peran mereka.</t>
  </si>
  <si>
    <t>Apakah Anda Setuju bahwa program pengembangan SDM yang ada dapat meningkatkan pengendalian intern?</t>
  </si>
  <si>
    <t>Apakah Anda Setuju bahwa Program perencanaan pelatihan memadai?</t>
  </si>
  <si>
    <t>Apakah Anda Setuju bahwa Anggaran yang tersedia untuk pengembangan SDM memadai?</t>
  </si>
  <si>
    <t>Apakah Tersedia program pendidikan tambahan di organisasi?</t>
  </si>
  <si>
    <t>Kinerja dan Kompensasi – Evaluasi kinerja pegawai dan praktek-praktek kompensasi organisasi termasuk Pimpinan Instansi, mendukung pencapaian tujuan pengendalian internal</t>
  </si>
  <si>
    <t>Apakah Evaluasi kinerja manajemen tersedia?</t>
  </si>
  <si>
    <t>Apakah Anda Setuju bahwa Proses evaluasi kinerja manajemen dilakukan sesuai ketentuan berlaku?</t>
  </si>
  <si>
    <t>Apakah Anda Setuju bahwa pendapatan/honor pegawai sesuai dengan ketentuan yang berlaku</t>
  </si>
  <si>
    <t>G.</t>
  </si>
  <si>
    <t>PERWUJUDAN PERAN APARAT PENGAWASAN INTERN PEMERINTAH YANG EFEKTIF</t>
  </si>
  <si>
    <r>
      <rPr>
        <b/>
        <sz val="12"/>
        <rFont val="Arial Narrow"/>
        <family val="2"/>
        <charset val="134"/>
      </rPr>
      <t>Kepercayaan</t>
    </r>
    <r>
      <rPr>
        <sz val="10"/>
        <rFont val="Arial Narrow"/>
        <family val="2"/>
        <charset val="134"/>
      </rPr>
      <t>-</t>
    </r>
    <r>
      <rPr>
        <sz val="10"/>
        <rFont val="Arial"/>
        <family val="2"/>
        <charset val="134"/>
      </rPr>
      <t>memberikan keyakinan yang memadai atas ketaatan, kehematan, efisiensi, dan efektivitas pencapaian tujuan penyelenggaraan tugas dan fungsi Instansi Pemerintah</t>
    </r>
  </si>
  <si>
    <t>Apakah Internal Auditor melakukan reviu atas efisiensi/efektivitas secara periodik?</t>
  </si>
  <si>
    <t>Alarm RISIKO - memberikan peringatan dini dan meningkatkan efektivitas Pimpinan Instansi dalam penyelenggaraan tugas dan fungsi Instansi Pemerintah</t>
  </si>
  <si>
    <t>Apakah Anda Setuju bahwa Internal Auditor memiliki pengetahuan akan area pengendalian risiko dan aktivitas yang diperlukan untuk mengendalikan risiko?</t>
  </si>
  <si>
    <r>
      <rPr>
        <b/>
        <sz val="12"/>
        <rFont val="Arial Narrow"/>
        <family val="2"/>
        <charset val="134"/>
      </rPr>
      <t>KUALITAS</t>
    </r>
    <r>
      <rPr>
        <sz val="10"/>
        <rFont val="Arial Narrow"/>
        <family val="2"/>
        <charset val="134"/>
      </rPr>
      <t xml:space="preserve"> -</t>
    </r>
    <r>
      <rPr>
        <sz val="10"/>
        <rFont val="Arial"/>
        <family val="2"/>
        <charset val="134"/>
      </rPr>
      <t xml:space="preserve"> memelihara dan meningkatkan kualitas tata kelola penyelenggaraan tugas dan fungsi Instansi Pemerintah</t>
    </r>
  </si>
  <si>
    <t>Apakah Internal Auditor melakukan pengujian keuangan secara periodik?</t>
  </si>
  <si>
    <t>Apakah Internal Auditor melakukan evaluasi pelaksanaan pengendalian internal secara periodik?</t>
  </si>
  <si>
    <t>Apakah Internal Auditor melakukan reviu atas kepatuhan hukum dan aturan lainnya?</t>
  </si>
  <si>
    <t>H.</t>
  </si>
  <si>
    <t>HUBUNGAN KERJA YANG BAIK DENGAN INSTANSI PEMERINTAH TERKAIT</t>
  </si>
  <si>
    <r>
      <rPr>
        <b/>
        <sz val="12"/>
        <rFont val="Arial Narrow"/>
        <family val="2"/>
        <charset val="134"/>
      </rPr>
      <t>Terdapat mekanisme saling uji</t>
    </r>
    <r>
      <rPr>
        <sz val="11"/>
        <rFont val="Arial Narrow"/>
        <family val="2"/>
        <charset val="134"/>
      </rPr>
      <t xml:space="preserve"> </t>
    </r>
    <r>
      <rPr>
        <sz val="10"/>
        <rFont val="Arial"/>
        <family val="2"/>
        <charset val="134"/>
      </rPr>
      <t>antar Instansi Pemerintah terkait.</t>
    </r>
  </si>
  <si>
    <t>Apakah pimpinan instansi membina hubungan kerja yang baik dengan instansi/organisasi lain yang memiliki keterkaitan operasional?</t>
  </si>
  <si>
    <t>Apakah pimpinan instansi membina hubungan kerja yang baik dengan instansi yang terkait atas fungsi pengawasan (inspektorat, BPKP, dan BPK)?</t>
  </si>
  <si>
    <t>KETERANGAN WARNA :</t>
  </si>
  <si>
    <t>Tidak Memadai</t>
  </si>
  <si>
    <t>Kurang Memadai</t>
  </si>
  <si>
    <t>Cukup Memadai</t>
  </si>
  <si>
    <t>Memadai</t>
  </si>
  <si>
    <t>PETUNJUK PENGISIAN</t>
  </si>
  <si>
    <t>Kolom 1</t>
  </si>
  <si>
    <t>Sudah jelas.</t>
  </si>
  <si>
    <t>Kolom 2</t>
  </si>
  <si>
    <t>Kolom 3</t>
  </si>
  <si>
    <t>Disimpulkan dari modus hasil penilaian CEE atas masing-masing atribut/elemen (kolom 5) pada sub unsur terkait.</t>
  </si>
  <si>
    <t>Kolom 4</t>
  </si>
  <si>
    <t>Kolom 5</t>
  </si>
  <si>
    <t>Disimpulkan dari modus kesimpulan per pertanyaan yang terkait dengan masing-masing atribut/elemen</t>
  </si>
  <si>
    <t>Kolom 6</t>
  </si>
  <si>
    <t>Kolom 7</t>
  </si>
  <si>
    <t>Disimpulkan berdasarkan atas modus jawaban dari responden.</t>
  </si>
  <si>
    <t>Kolom 8</t>
  </si>
  <si>
    <t>Diisi berdasarkan jawaban responden atas kuesioner CEE.</t>
  </si>
  <si>
    <t>FORM ELP 3 : SIMPULAN SEMENTARA HASIL CEE</t>
  </si>
  <si>
    <t>Sub Unsur</t>
  </si>
  <si>
    <t>Hasil ELP 2</t>
  </si>
  <si>
    <t>Penjelasan</t>
  </si>
  <si>
    <t>Hasil ELP 1</t>
  </si>
  <si>
    <t>Analisis</t>
  </si>
  <si>
    <t>Kesimpulan Sementara</t>
  </si>
  <si>
    <t>Penegakan Integritas dan Nilai Etika</t>
  </si>
  <si>
    <t>2. Kurangnya komunikasi komitmen akan nilai etika seperti: Belum adanya penyampaian informasi/dokumen pernyataan kode etik/aturan perilaku kepada seluruh pegawai</t>
  </si>
  <si>
    <t>4. Kurangnya pengawasan terhadap prinsip-prinsip integritas dan nilai etika, seperti:</t>
  </si>
  <si>
    <t>Komitmen terhadap Kompetensi</t>
  </si>
  <si>
    <t>Kepemimpinan yang Kondusif</t>
  </si>
  <si>
    <t>Struktur Organisasi</t>
  </si>
  <si>
    <t>Pendelegasian Wewenang dan Tanggung Jawab</t>
  </si>
  <si>
    <t>Kebijakan Pengembangan SDM</t>
  </si>
  <si>
    <t>Pengawasan Internal</t>
  </si>
  <si>
    <t>Hubungan Kerja yang Baik</t>
  </si>
  <si>
    <t>Diisi delapan sub unsur lingkungan pengendalian</t>
  </si>
  <si>
    <t>Diisi dengan simpulan dari formulir ELP2 atas masing-masing sub unsur lingkungan pengendalian (Memadai, Cukup Memadai, Kurang Memadai, Tidak Memadai)</t>
  </si>
  <si>
    <t>Diisi dengan uraian simpulan masing-masing sub unsur lingkungan pengendalian berdasarkan formulir ELP2</t>
  </si>
  <si>
    <t>Diisi dengan simpulan dari formulir ELP1 atas masing-masing sub unsur lingkungan pengendalian (Memadai, Cukup Memadai, Kurang Memadai, Tidak Memadai)</t>
  </si>
  <si>
    <t>Diisi dengan analisis fasilitator atas kondisi masing-masing sub unsur lingkungan pengendalian berdasarkan hasil ELP1 dan ELP2. Jika hasil keduanya sama, maka fasilitator akan menyimpulkan sesuai dengan hasil tersebut. Jika hasilnya bertentangan maka diperlukan pertimbangan profesional fasilitator untuk mengambil simpulan sementara untuk nantinya dibahas lebih lanjut dengan pimpinan instansi guna memperoleh pertimbangan dan data lebih lanjut sehingga dapat dihasilkan simpulan akhir.</t>
  </si>
  <si>
    <t>Diisi dengan simpulan fasilitator atas kondisi masing-masing sub unsur lingkungan pengendalian (Memadai, Cukup Memadai, Kurang Memadai, Tidak Memadai)</t>
  </si>
  <si>
    <t>Diisi dengan uraian simpulan masing-masing sub unsur lingkungan pengendalian sesuai dengan kolom 7</t>
  </si>
  <si>
    <t>FORM ELP 4 : RENCANA TINDAK PERBAIKAN LINGKUNGAN PENGENDALIAN</t>
  </si>
  <si>
    <t>No.</t>
  </si>
  <si>
    <t>Unsur/Rencana Tindak Perbaikan</t>
  </si>
  <si>
    <t>Status</t>
  </si>
  <si>
    <t>Prioritas</t>
  </si>
  <si>
    <t>Tidak Prioritas</t>
  </si>
  <si>
    <t>I</t>
  </si>
  <si>
    <t>II</t>
  </si>
  <si>
    <t>III</t>
  </si>
  <si>
    <t>IV</t>
  </si>
  <si>
    <t>V</t>
  </si>
  <si>
    <t>VI</t>
  </si>
  <si>
    <t>VII</t>
  </si>
  <si>
    <t>VIII</t>
  </si>
  <si>
    <t>Sudah jelas</t>
  </si>
  <si>
    <t>Diisi dengan sub unsur lingkungan pengendalian dan rencana tindakan perbaikan lingkungan yang direncanakan atas sub unsur tersebut</t>
  </si>
  <si>
    <t>Diisi dengan simpulan atas masing-masing sub unsur lingkungan pengendalian (Memadai, Cukup Memadai, Kurang Memadai, Tidak Memadai)</t>
  </si>
  <si>
    <r>
      <rPr>
        <sz val="14"/>
        <rFont val="Georgia"/>
        <family val="1"/>
        <charset val="134"/>
      </rPr>
      <t xml:space="preserve">Diisi dengan </t>
    </r>
    <r>
      <rPr>
        <i/>
        <sz val="14"/>
        <rFont val="Georgia"/>
        <family val="1"/>
        <charset val="134"/>
      </rPr>
      <t xml:space="preserve">tick mark </t>
    </r>
    <r>
      <rPr>
        <sz val="14"/>
        <rFont val="Georgia"/>
        <family val="1"/>
        <charset val="134"/>
      </rPr>
      <t>(</t>
    </r>
    <r>
      <rPr>
        <sz val="14"/>
        <rFont val="Calibri"/>
        <family val="2"/>
        <charset val="134"/>
      </rPr>
      <t>√</t>
    </r>
    <r>
      <rPr>
        <sz val="14"/>
        <rFont val="Georgia"/>
        <family val="1"/>
        <charset val="134"/>
      </rPr>
      <t>) atas masing-masing rencana tindak perbaikan lingkungan pengendalian jika dianggap prioritas oleh Pimpinan Instansi Pemerintah terkait</t>
    </r>
  </si>
  <si>
    <r>
      <rPr>
        <sz val="14"/>
        <rFont val="Georgia"/>
        <family val="1"/>
        <charset val="134"/>
      </rPr>
      <t xml:space="preserve">Diisi dengan </t>
    </r>
    <r>
      <rPr>
        <i/>
        <sz val="14"/>
        <rFont val="Georgia"/>
        <family val="1"/>
        <charset val="134"/>
      </rPr>
      <t xml:space="preserve">tick mark </t>
    </r>
    <r>
      <rPr>
        <sz val="14"/>
        <rFont val="Georgia"/>
        <family val="1"/>
        <charset val="134"/>
      </rPr>
      <t>(</t>
    </r>
    <r>
      <rPr>
        <sz val="14"/>
        <rFont val="Calibri"/>
        <family val="2"/>
        <charset val="134"/>
      </rPr>
      <t>√</t>
    </r>
    <r>
      <rPr>
        <sz val="14"/>
        <rFont val="Georgia"/>
        <family val="1"/>
        <charset val="134"/>
      </rPr>
      <t>) atas masing-masing rencana tindak perbaikan lingkungan pengendalian jika tidak dianggap prioritas oleh Pimpinan Instansi Pemerintah terkait</t>
    </r>
  </si>
  <si>
    <t>Form ELP 5: Penggabungan Hasil CEE dengan CSA Penilaian Risiko</t>
  </si>
  <si>
    <t>Kegiatan/ Instansi</t>
  </si>
  <si>
    <t>Tujuan</t>
  </si>
  <si>
    <t>Risiko</t>
  </si>
  <si>
    <t>Keg. Pengendalian Sebelum Hasil CEE</t>
  </si>
  <si>
    <t>Keterkaitan dengan Kelemahan Lingkungan Pengendalian</t>
  </si>
  <si>
    <t>Rencana Tindak Perbaikan</t>
  </si>
  <si>
    <t>Diisi dengan nama kegiatan jika penilaian risiko dilakukan di tingkat kegiatan, diisi dengan nama Instansi jika penilaian risiko dilakukan di tingkat instansi.</t>
  </si>
  <si>
    <t>Diisi dengan tujuan kegiatan atau tujuan instansi.</t>
  </si>
  <si>
    <t>Diisi dengan uraian risiko yang dihasilkan dari proses CSA penilaian risiko.</t>
  </si>
  <si>
    <t>Diisi dengan kegiatan pengendalian yang dirancang untuk menangani masing-masing risiko. Rancangan kegiatan pengendalian ini belum memperhatikan hasil CEE.</t>
  </si>
  <si>
    <t>Jika CEE telah dilaksanakan sebelum proses CSA Penilaian Risiko maka kolom ini tidak perlu diisi, dan langsung ke kolom 7.</t>
  </si>
  <si>
    <t>Diisi dengan sub unsur lingkungan pengendalian yang terkait dengan masing-masing risiko. Hanya sub unsur yang berdasarkan hasil CEE lemah saja yang dikaitkan.</t>
  </si>
  <si>
    <t>Jika CEE telah dilaksanakan sebelum proses CSA Penilaian Risiko maka kolom ini tidak perlu diisi, dan langsung ke kolom 7. Hal ini karena pada saat identifikasi risiko,</t>
  </si>
  <si>
    <t>kelemahan lingkungan pengendalian telah dipertimbangkan.</t>
  </si>
  <si>
    <t xml:space="preserve">Diisi dengan rancangan kegiatan pengendalian untuk menangani risiko. Rancangan kegiatan pengendalian ini telah mempertimbangkan kelemahan lingkungan </t>
  </si>
  <si>
    <t>pengendalian hasil CEE</t>
  </si>
  <si>
    <t>REKAPITULASI JAWABAN KUESIONER</t>
  </si>
  <si>
    <t>REKAPITULASI JAWABAN</t>
  </si>
  <si>
    <t>RESPONDEN /  PERTANYAAN</t>
  </si>
  <si>
    <t>Total</t>
  </si>
  <si>
    <t xml:space="preserve">Hasil identifikasi permasalahan lingkungan pengendalian = Hasil survei persepsi  simpulan sementara atas kelemahan lingkungan pengendalian
</t>
  </si>
  <si>
    <t>Perlu dilakukan pengkaitan hasil CEE dengan proses CSA unsur-unsur SPIP lainnya, karena CEE merupakan bagian dari keseluruhan proses CSA dalam rangka implementasi SPIP.</t>
  </si>
  <si>
    <t xml:space="preserve">Fasilitator dan pimpinan Instansi Pemerintah harus secara bersama-sama membahas rencana tindak perbaikan apa yang akan dilaksanakan. </t>
  </si>
  <si>
    <t>Rencana tindak perbaikan ini idealnya harus didokumentasikan dalam rencana tindak perbaikan yang telah disepakati (agreed action plans).</t>
  </si>
  <si>
    <t>Hasil identifikasi permasalahan lingkungan pengendalian ≠ Hasil survei persepsi  gali lebih dalam saat pembahasan dengan Pimpinan Instansi</t>
  </si>
  <si>
    <t>No</t>
  </si>
  <si>
    <t>Rencana Tindak Perbaikan/ Penguatan Lingkungan Pengendalian</t>
  </si>
  <si>
    <t>Penanggung Jawab Pelaksanaan perbaikan</t>
  </si>
  <si>
    <t>Target Waktu Penyelesaian</t>
  </si>
  <si>
    <t>Rencana Tindak Perbaikan Lingkungan Pengendalian</t>
  </si>
  <si>
    <t>Lampiran 1</t>
  </si>
  <si>
    <t>Kondisi Lingkungan Pengendalian Yang Belum Memadai (Sub Unsur)</t>
  </si>
  <si>
    <t xml:space="preserve">     </t>
  </si>
  <si>
    <t>Apakah didalam sosialisasi kode etik dijelaskan tentang bagaimana prakteknya dalam situasi sehari-hari?</t>
  </si>
  <si>
    <t xml:space="preserve">Kompetensi SDM belum terpantau secara efektif </t>
  </si>
  <si>
    <t xml:space="preserve">Pelaksanaan strategi perencanaan pelatihan belum meliputi pelatihan lintas bagian </t>
  </si>
  <si>
    <t>A. Penegakan Integritas dan Nilai Etika</t>
  </si>
  <si>
    <t>B. Komitmen Terhadap Kompetensi</t>
  </si>
  <si>
    <t xml:space="preserve">kurang memadai </t>
  </si>
  <si>
    <t xml:space="preserve">cukup memadai </t>
  </si>
  <si>
    <t xml:space="preserve">2. Pegawai yang berkompeten belum secara tepat diletakkan pada struktur organisasi </t>
  </si>
  <si>
    <t>3. Proses seleksi belum mempertimbangkan kompetensi yang tepat untuk jabatan</t>
  </si>
  <si>
    <t xml:space="preserve">4. Pendapatan belum mencerminkan kinerja pegawai </t>
  </si>
  <si>
    <t xml:space="preserve">5. Terkadang posisi penting/jabatan diperoleh tanpa mengikuti proses pelatihan terlebih dahulu </t>
  </si>
  <si>
    <t>1. Kode etik belum disosialisasikan kepada seluruh pegawai dan belum secara rutin dimutakhirkan</t>
  </si>
  <si>
    <t>a) Kode etik/aturan perilaku belum seluruhnya ditandatangani</t>
  </si>
  <si>
    <t>b) Kode etik/aturan perilaku belum seluruhnya dibaca/dipahami oleh seluruh pegawai</t>
  </si>
  <si>
    <t>c) Sosialisasi kode etik/aturan perilaku belum seluruhnya diikuti pegawai</t>
  </si>
  <si>
    <t>4. Kurangnya penanganan  terhadap perbedaan nilai-nilai integritas dan etika, seperti: pelanggaran terhadap kode etik belum sepenuhnya ditindaklanjuti oleh petugas yang kompeten dan independen</t>
  </si>
  <si>
    <t xml:space="preserve">1. Perlu adanya sosialisasi kepada seluruh pegawai dan secara rutin memutakhirkannya. </t>
  </si>
  <si>
    <t xml:space="preserve">Penegakan integritas dan nilai etika kurang memadai </t>
  </si>
  <si>
    <t xml:space="preserve">Komitmen terhadap kompetensi kurang memadai </t>
  </si>
  <si>
    <t>2. Perlu adanya media seperti buletin, majalah, email, WA group guna menginformasikan pelaksanaan kode etik.</t>
  </si>
  <si>
    <t>1. Strategi dan perencanaan kompetensi pegawai belum dikomunikasikan secara maksimal.</t>
  </si>
  <si>
    <t>1. Strategi dan perencanaan kompetensi perlu dikomunikasikan dengan baik kepada seluruh pegawai agar potensi SDM terpantau secara  efektif</t>
  </si>
  <si>
    <t xml:space="preserve">2. Perlu diciptakan formulasi baru terhadap peningkatan pendapatan yang sesuai dengan peningkatan kinerja pegawai, sehingga dengan adanya reward dan punishment akan menciptakan kreatifitas dan etos kerja yang baik serta menciptakan persaingan kerja yang positif </t>
  </si>
  <si>
    <t xml:space="preserve">Perencanaan kompetensi yang baik akan menghasilkan SDM yang berkualitas dan pemberian pendapatan disesuaikan dengan peningkatan kinerja pegawai. </t>
  </si>
  <si>
    <t xml:space="preserve">Melakukan sosialisasi kode etik kepada seluruh pegawai </t>
  </si>
  <si>
    <t>Melakukan  pemutakhiran kode etik secara rutin</t>
  </si>
  <si>
    <t>Membuat media guna menginformasikan pelaksanaan kode etik seperti buku saku (hard copy) dan WA Group (Soft copy)</t>
  </si>
  <si>
    <t xml:space="preserve">Sosialisasi dan pemutakhiran kode etik perlu dilaksanakan dan disampaikan kepada seluruh pegawai melalui media seperti buku saku panduan kode etik (hard copy) dan WA group (soft copy) </t>
  </si>
  <si>
    <t xml:space="preserve">3. Perlu adanya tindakan tegas bagi pelanggar kode etik oleh pihak yang berkompeten. </t>
  </si>
  <si>
    <t xml:space="preserve">4. </t>
  </si>
  <si>
    <t xml:space="preserve">Memberikan sanksi tegas bagi pelanggar kode etik oleh pihak yang berkompeten </t>
  </si>
  <si>
    <t>3. Kurangnya penekanan kembali atas pentingnya integritas dan nilai etika seperti: Belum adanya media (buku saku, majalah, buletin dan lain-lain) yang menginformasikan pelaksanaan kode etik</t>
  </si>
  <si>
    <t xml:space="preserve">Membuat daftar Urutan Kepangkatan </t>
  </si>
  <si>
    <t xml:space="preserve">Membuat ANJAB </t>
  </si>
  <si>
    <t xml:space="preserve">   </t>
  </si>
</sst>
</file>

<file path=xl/styles.xml><?xml version="1.0" encoding="utf-8"?>
<styleSheet xmlns="http://schemas.openxmlformats.org/spreadsheetml/2006/main">
  <fonts count="49">
    <font>
      <sz val="11"/>
      <color indexed="8"/>
      <name val="Calibri"/>
      <family val="2"/>
      <charset val="134"/>
    </font>
    <font>
      <b/>
      <sz val="10"/>
      <name val="Arial"/>
      <family val="2"/>
      <charset val="134"/>
    </font>
    <font>
      <sz val="10"/>
      <name val="Arial"/>
      <family val="2"/>
      <charset val="134"/>
    </font>
    <font>
      <b/>
      <sz val="10"/>
      <color indexed="10"/>
      <name val="Arial"/>
      <family val="2"/>
      <charset val="134"/>
    </font>
    <font>
      <b/>
      <sz val="14"/>
      <color indexed="8"/>
      <name val="Calibri"/>
      <family val="2"/>
      <charset val="134"/>
    </font>
    <font>
      <sz val="12"/>
      <color indexed="8"/>
      <name val="Calibri"/>
      <family val="2"/>
      <charset val="134"/>
    </font>
    <font>
      <b/>
      <sz val="11"/>
      <color indexed="8"/>
      <name val="Calibri"/>
      <family val="2"/>
      <charset val="134"/>
    </font>
    <font>
      <sz val="14"/>
      <color indexed="8"/>
      <name val="Calibri"/>
      <family val="2"/>
      <charset val="134"/>
    </font>
    <font>
      <b/>
      <sz val="14"/>
      <color indexed="9"/>
      <name val="Georgia"/>
      <family val="1"/>
      <charset val="134"/>
    </font>
    <font>
      <sz val="14"/>
      <color indexed="8"/>
      <name val="Georgia"/>
      <family val="1"/>
      <charset val="134"/>
    </font>
    <font>
      <sz val="14"/>
      <name val="Georgia"/>
      <family val="1"/>
      <charset val="134"/>
    </font>
    <font>
      <sz val="14"/>
      <color indexed="10"/>
      <name val="Georgia"/>
      <family val="1"/>
      <charset val="134"/>
    </font>
    <font>
      <b/>
      <sz val="14"/>
      <name val="Georgia"/>
      <family val="1"/>
      <charset val="134"/>
    </font>
    <font>
      <b/>
      <sz val="14"/>
      <color indexed="8"/>
      <name val="Georgia"/>
      <family val="1"/>
      <charset val="134"/>
    </font>
    <font>
      <b/>
      <sz val="12"/>
      <color indexed="9"/>
      <name val="Georgia"/>
      <family val="1"/>
      <charset val="134"/>
    </font>
    <font>
      <sz val="12"/>
      <color indexed="8"/>
      <name val="Georgia"/>
      <family val="1"/>
      <charset val="134"/>
    </font>
    <font>
      <sz val="12"/>
      <name val="Georgia"/>
      <family val="1"/>
      <charset val="134"/>
    </font>
    <font>
      <sz val="12"/>
      <color indexed="10"/>
      <name val="Georgia"/>
      <family val="1"/>
      <charset val="134"/>
    </font>
    <font>
      <b/>
      <sz val="12"/>
      <name val="Arial Black"/>
      <family val="2"/>
      <charset val="134"/>
    </font>
    <font>
      <b/>
      <sz val="10"/>
      <name val="Arial Black"/>
      <family val="2"/>
      <charset val="134"/>
    </font>
    <font>
      <sz val="12"/>
      <name val="Arial Narrow"/>
      <family val="2"/>
      <charset val="134"/>
    </font>
    <font>
      <b/>
      <sz val="24"/>
      <name val="Arial"/>
      <family val="2"/>
      <charset val="134"/>
    </font>
    <font>
      <b/>
      <sz val="18"/>
      <name val="Arial Narrow"/>
      <family val="2"/>
      <charset val="134"/>
    </font>
    <font>
      <b/>
      <sz val="12"/>
      <name val="Arial Narrow"/>
      <family val="2"/>
      <charset val="134"/>
    </font>
    <font>
      <sz val="10"/>
      <name val="Arial Narrow"/>
      <family val="2"/>
      <charset val="134"/>
    </font>
    <font>
      <b/>
      <sz val="12"/>
      <color indexed="8"/>
      <name val="Calibri"/>
      <family val="2"/>
      <charset val="134"/>
    </font>
    <font>
      <sz val="11"/>
      <name val="Calibri"/>
      <family val="2"/>
      <charset val="134"/>
    </font>
    <font>
      <i/>
      <sz val="14"/>
      <name val="Georgia"/>
      <family val="1"/>
      <charset val="134"/>
    </font>
    <font>
      <sz val="14"/>
      <name val="Calibri"/>
      <family val="2"/>
      <charset val="134"/>
    </font>
    <font>
      <b/>
      <sz val="12"/>
      <name val="Arial"/>
      <family val="2"/>
      <charset val="134"/>
    </font>
    <font>
      <sz val="12"/>
      <name val="Arial"/>
      <family val="2"/>
      <charset val="134"/>
    </font>
    <font>
      <sz val="11"/>
      <name val="Arial"/>
      <family val="2"/>
      <charset val="134"/>
    </font>
    <font>
      <i/>
      <sz val="10"/>
      <name val="Arial"/>
      <family val="2"/>
      <charset val="134"/>
    </font>
    <font>
      <b/>
      <sz val="11"/>
      <name val="Arial"/>
      <family val="2"/>
      <charset val="134"/>
    </font>
    <font>
      <b/>
      <sz val="11"/>
      <name val="Arial Narrow"/>
      <family val="2"/>
      <charset val="134"/>
    </font>
    <font>
      <sz val="11"/>
      <name val="Arial Narrow"/>
      <family val="2"/>
      <charset val="134"/>
    </font>
    <font>
      <sz val="11"/>
      <color rgb="FFFF0000"/>
      <name val="Calibri"/>
      <family val="2"/>
      <charset val="134"/>
    </font>
    <font>
      <sz val="14"/>
      <color rgb="FFFF0000"/>
      <name val="Calibri"/>
      <family val="2"/>
      <charset val="134"/>
    </font>
    <font>
      <b/>
      <sz val="10"/>
      <color indexed="8"/>
      <name val="Verdana"/>
      <family val="2"/>
    </font>
    <font>
      <sz val="12"/>
      <color theme="1"/>
      <name val="Georgia"/>
      <family val="1"/>
      <charset val="134"/>
    </font>
    <font>
      <sz val="14"/>
      <color theme="0"/>
      <name val="Georgia"/>
      <family val="1"/>
      <charset val="134"/>
    </font>
    <font>
      <sz val="14"/>
      <color theme="1"/>
      <name val="Georgia"/>
      <family val="1"/>
      <charset val="134"/>
    </font>
    <font>
      <sz val="11"/>
      <color indexed="8"/>
      <name val="Calibri"/>
      <family val="2"/>
      <scheme val="minor"/>
    </font>
    <font>
      <sz val="14"/>
      <color indexed="8"/>
      <name val="Georgia"/>
      <family val="1"/>
    </font>
    <font>
      <sz val="11"/>
      <color indexed="8"/>
      <name val="Calibri"/>
      <family val="2"/>
    </font>
    <font>
      <sz val="11"/>
      <name val="Calibri"/>
      <family val="2"/>
      <scheme val="minor"/>
    </font>
    <font>
      <sz val="10"/>
      <color theme="1"/>
      <name val="Calibri"/>
      <family val="2"/>
      <charset val="1"/>
      <scheme val="minor"/>
    </font>
    <font>
      <sz val="11"/>
      <color theme="1"/>
      <name val="Calibri"/>
      <family val="2"/>
      <scheme val="minor"/>
    </font>
    <font>
      <sz val="10"/>
      <name val="Calibri"/>
      <family val="2"/>
      <charset val="1"/>
      <scheme val="minor"/>
    </font>
  </fonts>
  <fills count="19">
    <fill>
      <patternFill patternType="none"/>
    </fill>
    <fill>
      <patternFill patternType="gray125"/>
    </fill>
    <fill>
      <patternFill patternType="solid">
        <fgColor indexed="13"/>
        <bgColor indexed="64"/>
      </patternFill>
    </fill>
    <fill>
      <patternFill patternType="solid">
        <fgColor indexed="42"/>
        <bgColor indexed="64"/>
      </patternFill>
    </fill>
    <fill>
      <patternFill patternType="solid">
        <fgColor indexed="29"/>
        <bgColor indexed="64"/>
      </patternFill>
    </fill>
    <fill>
      <patternFill patternType="solid">
        <fgColor indexed="54"/>
        <bgColor indexed="64"/>
      </patternFill>
    </fill>
    <fill>
      <patternFill patternType="solid">
        <fgColor indexed="22"/>
        <bgColor indexed="64"/>
      </patternFill>
    </fill>
    <fill>
      <patternFill patternType="solid">
        <fgColor indexed="9"/>
        <bgColor indexed="64"/>
      </patternFill>
    </fill>
    <fill>
      <patternFill patternType="solid">
        <fgColor indexed="17"/>
        <bgColor indexed="64"/>
      </patternFill>
    </fill>
    <fill>
      <patternFill patternType="solid">
        <fgColor indexed="10"/>
        <bgColor indexed="64"/>
      </patternFill>
    </fill>
    <fill>
      <patternFill patternType="solid">
        <fgColor indexed="49"/>
        <bgColor indexed="64"/>
      </patternFill>
    </fill>
    <fill>
      <patternFill patternType="solid">
        <fgColor indexed="44"/>
        <bgColor indexed="64"/>
      </patternFill>
    </fill>
    <fill>
      <patternFill patternType="solid">
        <fgColor theme="0"/>
        <bgColor indexed="64"/>
      </patternFill>
    </fill>
    <fill>
      <patternFill patternType="solid">
        <fgColor rgb="FF00B0F0"/>
        <bgColor indexed="64"/>
      </patternFill>
    </fill>
    <fill>
      <patternFill patternType="solid">
        <fgColor rgb="FF92D050"/>
        <bgColor indexed="64"/>
      </patternFill>
    </fill>
    <fill>
      <patternFill patternType="solid">
        <fgColor theme="9"/>
        <bgColor indexed="64"/>
      </patternFill>
    </fill>
    <fill>
      <patternFill patternType="solid">
        <fgColor rgb="FFFFFF00"/>
        <bgColor indexed="64"/>
      </patternFill>
    </fill>
    <fill>
      <patternFill patternType="solid">
        <fgColor theme="0" tint="-0.249977111117893"/>
        <bgColor indexed="64"/>
      </patternFill>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medium">
        <color indexed="9"/>
      </right>
      <top style="thin">
        <color indexed="64"/>
      </top>
      <bottom style="thick">
        <color indexed="9"/>
      </bottom>
      <diagonal/>
    </border>
    <border>
      <left style="medium">
        <color indexed="9"/>
      </left>
      <right style="medium">
        <color indexed="9"/>
      </right>
      <top style="thin">
        <color indexed="64"/>
      </top>
      <bottom style="thick">
        <color indexed="9"/>
      </bottom>
      <diagonal/>
    </border>
    <border>
      <left style="medium">
        <color indexed="9"/>
      </left>
      <right style="thin">
        <color indexed="64"/>
      </right>
      <top style="thin">
        <color indexed="64"/>
      </top>
      <bottom style="thick">
        <color indexed="9"/>
      </bottom>
      <diagonal/>
    </border>
    <border>
      <left/>
      <right style="thin">
        <color indexed="64"/>
      </right>
      <top style="thin">
        <color indexed="64"/>
      </top>
      <bottom style="thick">
        <color indexed="9"/>
      </bottom>
      <diagonal/>
    </border>
    <border>
      <left style="thin">
        <color indexed="64"/>
      </left>
      <right style="medium">
        <color indexed="9"/>
      </right>
      <top/>
      <bottom/>
      <diagonal/>
    </border>
    <border>
      <left style="medium">
        <color indexed="9"/>
      </left>
      <right style="medium">
        <color indexed="9"/>
      </right>
      <top/>
      <bottom/>
      <diagonal/>
    </border>
    <border>
      <left style="medium">
        <color indexed="9"/>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right/>
      <top/>
      <bottom style="medium">
        <color rgb="FF000000"/>
      </bottom>
      <diagonal/>
    </border>
    <border>
      <left style="medium">
        <color rgb="FF000000"/>
      </left>
      <right style="medium">
        <color rgb="FF000000"/>
      </right>
      <top style="medium">
        <color rgb="FF000000"/>
      </top>
      <bottom/>
      <diagonal/>
    </border>
    <border>
      <left/>
      <right style="medium">
        <color rgb="FF000000"/>
      </right>
      <top style="medium">
        <color rgb="FF000000"/>
      </top>
      <bottom/>
      <diagonal/>
    </border>
    <border>
      <left style="medium">
        <color indexed="64"/>
      </left>
      <right style="thin">
        <color indexed="64"/>
      </right>
      <top style="thin">
        <color indexed="64"/>
      </top>
      <bottom/>
      <diagonal/>
    </border>
    <border>
      <left style="thin">
        <color indexed="64"/>
      </left>
      <right style="medium">
        <color indexed="9"/>
      </right>
      <top style="thin">
        <color indexed="64"/>
      </top>
      <bottom/>
      <diagonal/>
    </border>
    <border>
      <left style="medium">
        <color indexed="9"/>
      </left>
      <right style="medium">
        <color indexed="9"/>
      </right>
      <top style="thin">
        <color indexed="64"/>
      </top>
      <bottom/>
      <diagonal/>
    </border>
    <border>
      <left style="medium">
        <color indexed="9"/>
      </left>
      <right style="thin">
        <color indexed="64"/>
      </right>
      <top style="thin">
        <color indexed="64"/>
      </top>
      <bottom/>
      <diagonal/>
    </border>
  </borders>
  <cellStyleXfs count="3">
    <xf numFmtId="0" fontId="0" fillId="0" borderId="0">
      <alignment vertical="center"/>
    </xf>
    <xf numFmtId="0" fontId="2" fillId="0" borderId="0">
      <alignment vertical="center"/>
    </xf>
    <xf numFmtId="0" fontId="44" fillId="0" borderId="0"/>
  </cellStyleXfs>
  <cellXfs count="193">
    <xf numFmtId="0" fontId="0" fillId="0" borderId="0" xfId="0" applyAlignment="1"/>
    <xf numFmtId="0" fontId="2" fillId="0" borderId="0" xfId="1" applyFill="1" applyAlignment="1">
      <alignment horizontal="center" vertical="center"/>
    </xf>
    <xf numFmtId="0" fontId="2" fillId="2" borderId="0" xfId="1" applyFill="1" applyAlignment="1">
      <alignment horizontal="center" vertical="center"/>
    </xf>
    <xf numFmtId="0" fontId="1" fillId="0" borderId="0" xfId="1" applyFont="1" applyFill="1" applyAlignment="1">
      <alignment horizontal="left" vertical="center"/>
    </xf>
    <xf numFmtId="0" fontId="1" fillId="0" borderId="0" xfId="1" applyFont="1" applyFill="1" applyAlignment="1">
      <alignment horizontal="center" vertical="center"/>
    </xf>
    <xf numFmtId="0" fontId="2" fillId="0" borderId="1" xfId="1" applyFont="1" applyFill="1" applyBorder="1" applyAlignment="1">
      <alignment horizontal="center" vertical="center"/>
    </xf>
    <xf numFmtId="0" fontId="2" fillId="0" borderId="1" xfId="1" applyFill="1" applyBorder="1" applyAlignment="1">
      <alignment horizontal="center" vertical="center"/>
    </xf>
    <xf numFmtId="0" fontId="2" fillId="2" borderId="1" xfId="1" applyFill="1" applyBorder="1" applyAlignment="1">
      <alignment horizontal="center" vertical="center"/>
    </xf>
    <xf numFmtId="0" fontId="6" fillId="0" borderId="0" xfId="0" applyFont="1" applyAlignment="1"/>
    <xf numFmtId="0" fontId="7" fillId="0" borderId="0" xfId="0" applyFont="1" applyAlignment="1">
      <alignment wrapText="1"/>
    </xf>
    <xf numFmtId="0" fontId="7" fillId="0" borderId="0" xfId="0" applyFont="1" applyAlignment="1"/>
    <xf numFmtId="0" fontId="8" fillId="5" borderId="5" xfId="0" applyFont="1" applyFill="1" applyBorder="1" applyAlignment="1">
      <alignment horizontal="center" vertical="center" wrapText="1" readingOrder="1"/>
    </xf>
    <xf numFmtId="0" fontId="8" fillId="5" borderId="6" xfId="0" applyFont="1" applyFill="1" applyBorder="1" applyAlignment="1">
      <alignment horizontal="center" vertical="center" wrapText="1" readingOrder="1"/>
    </xf>
    <xf numFmtId="0" fontId="8" fillId="5" borderId="7" xfId="0" applyFont="1" applyFill="1" applyBorder="1" applyAlignment="1">
      <alignment horizontal="center" vertical="center" wrapText="1" readingOrder="1"/>
    </xf>
    <xf numFmtId="0" fontId="8" fillId="5" borderId="8" xfId="0" applyFont="1" applyFill="1" applyBorder="1" applyAlignment="1">
      <alignment horizontal="center" vertical="center" wrapText="1" readingOrder="1"/>
    </xf>
    <xf numFmtId="0" fontId="12" fillId="0" borderId="0" xfId="0" applyFont="1" applyFill="1" applyAlignment="1">
      <alignment vertical="top"/>
    </xf>
    <xf numFmtId="0" fontId="10" fillId="0" borderId="0" xfId="0" applyFont="1" applyFill="1" applyAlignment="1">
      <alignment vertical="top"/>
    </xf>
    <xf numFmtId="0" fontId="10" fillId="0" borderId="0" xfId="0" applyFont="1" applyFill="1" applyAlignment="1">
      <alignment vertical="top" wrapText="1"/>
    </xf>
    <xf numFmtId="0" fontId="7" fillId="0" borderId="0" xfId="0" applyFont="1" applyAlignment="1">
      <alignment wrapText="1" readingOrder="1"/>
    </xf>
    <xf numFmtId="0" fontId="7" fillId="0" borderId="0" xfId="0" applyFont="1" applyAlignment="1">
      <alignment vertical="top"/>
    </xf>
    <xf numFmtId="0" fontId="14" fillId="5" borderId="5" xfId="0" applyFont="1" applyFill="1" applyBorder="1" applyAlignment="1">
      <alignment horizontal="center" vertical="center" wrapText="1" readingOrder="1"/>
    </xf>
    <xf numFmtId="0" fontId="14" fillId="5" borderId="6" xfId="0" applyFont="1" applyFill="1" applyBorder="1" applyAlignment="1">
      <alignment horizontal="center" vertical="center" wrapText="1" readingOrder="1"/>
    </xf>
    <xf numFmtId="0" fontId="14" fillId="5" borderId="7" xfId="0" applyFont="1" applyFill="1" applyBorder="1" applyAlignment="1">
      <alignment horizontal="center" vertical="center" wrapText="1" readingOrder="1"/>
    </xf>
    <xf numFmtId="0" fontId="14" fillId="5" borderId="9" xfId="0" applyFont="1" applyFill="1" applyBorder="1" applyAlignment="1">
      <alignment horizontal="center" vertical="center" wrapText="1" readingOrder="1"/>
    </xf>
    <xf numFmtId="0" fontId="14" fillId="5" borderId="10" xfId="0" applyFont="1" applyFill="1" applyBorder="1" applyAlignment="1">
      <alignment horizontal="center" vertical="center" wrapText="1" readingOrder="1"/>
    </xf>
    <xf numFmtId="0" fontId="14" fillId="5" borderId="11" xfId="0" applyFont="1" applyFill="1" applyBorder="1" applyAlignment="1">
      <alignment horizontal="center" vertical="center" wrapText="1" readingOrder="1"/>
    </xf>
    <xf numFmtId="0" fontId="18" fillId="0" borderId="0" xfId="0" applyFont="1" applyFill="1" applyAlignment="1">
      <alignment horizontal="center" vertical="center"/>
    </xf>
    <xf numFmtId="0" fontId="19" fillId="0" borderId="0" xfId="0" applyFont="1" applyFill="1" applyAlignment="1">
      <alignment horizontal="center" vertical="center"/>
    </xf>
    <xf numFmtId="0" fontId="1" fillId="0" borderId="0" xfId="0" applyFont="1" applyFill="1" applyAlignment="1">
      <alignment horizontal="center" vertical="center"/>
    </xf>
    <xf numFmtId="0" fontId="1" fillId="0" borderId="0" xfId="0" applyFont="1" applyFill="1" applyAlignment="1"/>
    <xf numFmtId="0" fontId="2" fillId="0" borderId="0" xfId="0" applyFont="1" applyFill="1" applyAlignment="1">
      <alignment horizontal="center"/>
    </xf>
    <xf numFmtId="0" fontId="20" fillId="0" borderId="0" xfId="0" applyFont="1" applyFill="1" applyAlignment="1">
      <alignment horizontal="center"/>
    </xf>
    <xf numFmtId="0" fontId="2" fillId="0" borderId="0" xfId="0" applyFont="1" applyFill="1" applyAlignment="1"/>
    <xf numFmtId="0" fontId="2" fillId="0" borderId="0" xfId="0" applyFont="1" applyFill="1" applyAlignment="1">
      <alignment horizontal="center" vertical="center"/>
    </xf>
    <xf numFmtId="0" fontId="18" fillId="0"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22" fillId="0" borderId="16" xfId="0" applyFont="1" applyFill="1" applyBorder="1" applyAlignment="1">
      <alignment horizontal="center" vertical="top" wrapText="1"/>
    </xf>
    <xf numFmtId="0" fontId="23" fillId="0" borderId="16" xfId="0" applyFont="1" applyFill="1" applyBorder="1" applyAlignment="1">
      <alignment horizontal="center" vertical="top" wrapText="1"/>
    </xf>
    <xf numFmtId="0" fontId="23" fillId="0" borderId="4" xfId="0" applyFont="1" applyFill="1" applyBorder="1" applyAlignment="1">
      <alignment horizontal="left" vertical="top" wrapText="1"/>
    </xf>
    <xf numFmtId="0" fontId="1" fillId="0" borderId="4" xfId="0" applyFont="1" applyFill="1" applyBorder="1" applyAlignment="1">
      <alignment horizontal="center" vertical="top" wrapText="1"/>
    </xf>
    <xf numFmtId="0" fontId="1" fillId="0" borderId="1" xfId="0" applyFont="1" applyFill="1" applyBorder="1" applyAlignment="1">
      <alignment horizontal="center" vertical="top" wrapText="1"/>
    </xf>
    <xf numFmtId="0" fontId="2" fillId="0" borderId="1" xfId="0" applyFont="1" applyFill="1" applyBorder="1" applyAlignment="1">
      <alignment horizontal="justify" vertical="top" wrapText="1"/>
    </xf>
    <xf numFmtId="0" fontId="2" fillId="0" borderId="4" xfId="0" applyFont="1" applyFill="1" applyBorder="1" applyAlignment="1">
      <alignment horizontal="center" vertical="top" wrapText="1"/>
    </xf>
    <xf numFmtId="0" fontId="2" fillId="0" borderId="1" xfId="0" applyFont="1" applyFill="1" applyBorder="1" applyAlignment="1">
      <alignment horizontal="center" vertical="top" wrapText="1"/>
    </xf>
    <xf numFmtId="0" fontId="24" fillId="0" borderId="1" xfId="0" applyFont="1" applyFill="1" applyBorder="1" applyAlignment="1">
      <alignment horizontal="justify" vertical="top" wrapText="1"/>
    </xf>
    <xf numFmtId="0" fontId="23" fillId="0" borderId="12" xfId="0" applyFont="1" applyFill="1" applyBorder="1" applyAlignment="1">
      <alignment horizontal="center" vertical="top" wrapText="1"/>
    </xf>
    <xf numFmtId="0" fontId="23" fillId="0" borderId="14" xfId="0" applyFont="1" applyFill="1" applyBorder="1" applyAlignment="1">
      <alignment horizontal="center" vertical="top" wrapText="1"/>
    </xf>
    <xf numFmtId="0" fontId="24" fillId="0" borderId="4" xfId="0" applyFont="1" applyFill="1" applyBorder="1" applyAlignment="1">
      <alignment horizontal="center" vertical="top" wrapText="1"/>
    </xf>
    <xf numFmtId="0" fontId="24" fillId="0" borderId="1" xfId="0" applyFont="1" applyFill="1" applyBorder="1" applyAlignment="1">
      <alignment horizontal="center" vertical="top" wrapText="1"/>
    </xf>
    <xf numFmtId="0" fontId="1" fillId="2" borderId="1" xfId="0" applyFont="1" applyFill="1" applyBorder="1" applyAlignment="1">
      <alignment horizontal="center" vertical="top" wrapText="1"/>
    </xf>
    <xf numFmtId="0" fontId="2" fillId="0" borderId="1" xfId="0" applyFont="1" applyFill="1" applyBorder="1" applyAlignment="1">
      <alignment horizontal="center" vertical="top"/>
    </xf>
    <xf numFmtId="0" fontId="2" fillId="2" borderId="1" xfId="0" applyFont="1" applyFill="1" applyBorder="1" applyAlignment="1">
      <alignment horizontal="center" vertical="top" wrapText="1"/>
    </xf>
    <xf numFmtId="0" fontId="1" fillId="8" borderId="1" xfId="0" applyFont="1" applyFill="1" applyBorder="1" applyAlignment="1">
      <alignment horizontal="center" vertical="top" wrapText="1"/>
    </xf>
    <xf numFmtId="0" fontId="2" fillId="8" borderId="1" xfId="0" applyFont="1" applyFill="1" applyBorder="1" applyAlignment="1">
      <alignment horizontal="center" vertical="top" wrapText="1"/>
    </xf>
    <xf numFmtId="0" fontId="24" fillId="8" borderId="1" xfId="0" applyFont="1" applyFill="1" applyBorder="1" applyAlignment="1">
      <alignment horizontal="center" vertical="top" wrapText="1"/>
    </xf>
    <xf numFmtId="0" fontId="24" fillId="2" borderId="1" xfId="0" applyFont="1" applyFill="1" applyBorder="1" applyAlignment="1">
      <alignment horizontal="center" vertical="top" wrapText="1"/>
    </xf>
    <xf numFmtId="0" fontId="23" fillId="0" borderId="18" xfId="0" applyFont="1" applyFill="1" applyBorder="1" applyAlignment="1">
      <alignment horizontal="center" vertical="top" wrapText="1"/>
    </xf>
    <xf numFmtId="0" fontId="1" fillId="0" borderId="0" xfId="0" applyFont="1" applyFill="1" applyAlignment="1">
      <alignment horizontal="left" vertical="center"/>
    </xf>
    <xf numFmtId="0" fontId="2" fillId="9" borderId="0" xfId="0" applyFont="1" applyFill="1" applyAlignment="1"/>
    <xf numFmtId="0" fontId="2" fillId="2" borderId="0" xfId="0" applyFont="1" applyFill="1" applyAlignment="1"/>
    <xf numFmtId="0" fontId="2" fillId="8" borderId="0" xfId="0" applyFont="1" applyFill="1" applyAlignment="1"/>
    <xf numFmtId="0" fontId="2" fillId="10" borderId="0" xfId="0" applyFont="1" applyFill="1" applyAlignment="1"/>
    <xf numFmtId="0" fontId="1" fillId="0" borderId="0" xfId="0" applyFont="1" applyFill="1" applyAlignment="1">
      <alignment vertical="top"/>
    </xf>
    <xf numFmtId="0" fontId="23" fillId="0" borderId="0" xfId="0" applyFont="1" applyFill="1" applyAlignment="1">
      <alignment vertical="top"/>
    </xf>
    <xf numFmtId="0" fontId="2" fillId="0" borderId="0" xfId="0" applyFont="1" applyFill="1" applyAlignment="1">
      <alignment vertical="top"/>
    </xf>
    <xf numFmtId="0" fontId="20" fillId="0" borderId="0" xfId="0" applyFont="1" applyFill="1" applyAlignment="1">
      <alignment horizontal="right" vertical="top"/>
    </xf>
    <xf numFmtId="0" fontId="20" fillId="0" borderId="0" xfId="0" applyFont="1" applyFill="1" applyAlignment="1">
      <alignment vertical="top"/>
    </xf>
    <xf numFmtId="0" fontId="25" fillId="0" borderId="0" xfId="0" applyFont="1" applyAlignment="1"/>
    <xf numFmtId="0" fontId="0" fillId="11" borderId="3" xfId="0" applyFill="1" applyBorder="1" applyAlignment="1">
      <alignment horizontal="center"/>
    </xf>
    <xf numFmtId="0" fontId="6" fillId="3" borderId="25" xfId="0" applyFont="1" applyFill="1" applyBorder="1" applyAlignment="1">
      <alignment horizontal="center" vertical="top" wrapText="1"/>
    </xf>
    <xf numFmtId="0" fontId="6" fillId="3" borderId="1" xfId="0" applyFont="1" applyFill="1" applyBorder="1" applyAlignment="1">
      <alignment horizontal="center" vertical="top" wrapText="1"/>
    </xf>
    <xf numFmtId="0" fontId="0" fillId="3" borderId="25" xfId="0" applyFill="1" applyBorder="1" applyAlignment="1">
      <alignment horizontal="center" vertical="top" wrapText="1"/>
    </xf>
    <xf numFmtId="0" fontId="0" fillId="2" borderId="1" xfId="0" applyFill="1" applyBorder="1" applyAlignment="1">
      <alignment vertical="top" wrapText="1"/>
    </xf>
    <xf numFmtId="0" fontId="0" fillId="4" borderId="1" xfId="0" applyFill="1" applyBorder="1" applyAlignment="1">
      <alignment vertical="top" wrapText="1"/>
    </xf>
    <xf numFmtId="0" fontId="7" fillId="0" borderId="1" xfId="0" applyFont="1" applyBorder="1" applyAlignment="1">
      <alignment horizontal="center" vertical="top" wrapText="1"/>
    </xf>
    <xf numFmtId="0" fontId="7" fillId="0" borderId="26" xfId="0" applyFont="1" applyBorder="1" applyAlignment="1">
      <alignment horizontal="center" vertical="top" wrapText="1"/>
    </xf>
    <xf numFmtId="0" fontId="0" fillId="3" borderId="27" xfId="0" applyFill="1" applyBorder="1" applyAlignment="1">
      <alignment horizontal="center" vertical="top" wrapText="1"/>
    </xf>
    <xf numFmtId="0" fontId="0" fillId="2" borderId="28" xfId="0" applyFill="1" applyBorder="1" applyAlignment="1">
      <alignment vertical="top" wrapText="1"/>
    </xf>
    <xf numFmtId="0" fontId="0" fillId="4" borderId="28" xfId="0" applyFill="1" applyBorder="1" applyAlignment="1">
      <alignment vertical="top" wrapText="1"/>
    </xf>
    <xf numFmtId="0" fontId="7" fillId="0" borderId="28" xfId="0" applyFont="1" applyBorder="1" applyAlignment="1">
      <alignment horizontal="center" vertical="top" wrapText="1"/>
    </xf>
    <xf numFmtId="0" fontId="0" fillId="0" borderId="0" xfId="0" applyAlignment="1">
      <alignment vertical="top"/>
    </xf>
    <xf numFmtId="0" fontId="0" fillId="0" borderId="0" xfId="0" applyFont="1" applyAlignment="1"/>
    <xf numFmtId="0" fontId="26" fillId="0" borderId="0" xfId="0" applyFont="1" applyFill="1" applyAlignment="1">
      <alignment vertical="top"/>
    </xf>
    <xf numFmtId="0" fontId="2" fillId="0" borderId="0" xfId="0" applyFont="1" applyFill="1" applyAlignment="1">
      <alignment horizontal="center" vertical="top"/>
    </xf>
    <xf numFmtId="0" fontId="7" fillId="0" borderId="0" xfId="0" applyFont="1" applyAlignment="1">
      <alignment horizontal="center"/>
    </xf>
    <xf numFmtId="0" fontId="0" fillId="11" borderId="30" xfId="0" applyFill="1" applyBorder="1" applyAlignment="1">
      <alignment horizontal="center"/>
    </xf>
    <xf numFmtId="0" fontId="6" fillId="3" borderId="31" xfId="0" applyFont="1" applyFill="1" applyBorder="1" applyAlignment="1">
      <alignment horizontal="center" vertical="top" wrapText="1"/>
    </xf>
    <xf numFmtId="0" fontId="7" fillId="0" borderId="32" xfId="0" applyFont="1" applyBorder="1" applyAlignment="1">
      <alignment horizontal="center" vertical="top" wrapText="1"/>
    </xf>
    <xf numFmtId="0" fontId="7" fillId="0" borderId="31" xfId="0" applyFont="1" applyBorder="1" applyAlignment="1">
      <alignment horizontal="center" vertical="top" wrapText="1"/>
    </xf>
    <xf numFmtId="0" fontId="7" fillId="0" borderId="33" xfId="0" applyFont="1" applyBorder="1" applyAlignment="1">
      <alignment horizontal="center" vertical="top" wrapText="1"/>
    </xf>
    <xf numFmtId="0" fontId="36" fillId="0" borderId="0" xfId="0" applyFont="1" applyFill="1" applyAlignment="1">
      <alignment vertical="top" wrapText="1"/>
    </xf>
    <xf numFmtId="0" fontId="37" fillId="0" borderId="0" xfId="0" applyFont="1" applyAlignment="1">
      <alignment horizontal="left" wrapText="1"/>
    </xf>
    <xf numFmtId="0" fontId="0" fillId="0" borderId="0" xfId="0" applyAlignment="1">
      <alignment wrapText="1"/>
    </xf>
    <xf numFmtId="0" fontId="36" fillId="0" borderId="0" xfId="0" applyFont="1" applyAlignment="1">
      <alignment wrapText="1"/>
    </xf>
    <xf numFmtId="0" fontId="36" fillId="0" borderId="0" xfId="0" applyFont="1" applyAlignment="1"/>
    <xf numFmtId="0" fontId="37" fillId="0" borderId="0" xfId="0" applyFont="1" applyAlignment="1"/>
    <xf numFmtId="0" fontId="38" fillId="0" borderId="35" xfId="0" applyFont="1" applyBorder="1" applyAlignment="1">
      <alignment horizontal="center" vertical="center" wrapText="1"/>
    </xf>
    <xf numFmtId="0" fontId="38" fillId="0" borderId="36" xfId="0" applyFont="1" applyBorder="1" applyAlignment="1">
      <alignment horizontal="center" vertical="center" wrapText="1"/>
    </xf>
    <xf numFmtId="0" fontId="0" fillId="0" borderId="1" xfId="0" applyBorder="1" applyAlignment="1"/>
    <xf numFmtId="0" fontId="23" fillId="0" borderId="1" xfId="0" applyFont="1" applyFill="1" applyBorder="1" applyAlignment="1">
      <alignment horizontal="left" vertical="top" wrapText="1"/>
    </xf>
    <xf numFmtId="0" fontId="2" fillId="12" borderId="1" xfId="1" applyFont="1" applyFill="1" applyBorder="1" applyAlignment="1">
      <alignment horizontal="center" vertical="center"/>
    </xf>
    <xf numFmtId="0" fontId="2" fillId="13" borderId="1" xfId="0" applyFont="1" applyFill="1" applyBorder="1" applyAlignment="1">
      <alignment horizontal="justify" vertical="top" wrapText="1"/>
    </xf>
    <xf numFmtId="0" fontId="0" fillId="0" borderId="0" xfId="0" applyAlignment="1">
      <alignment vertical="top" wrapText="1"/>
    </xf>
    <xf numFmtId="0" fontId="10" fillId="0" borderId="0" xfId="0" applyFont="1" applyFill="1" applyAlignment="1">
      <alignment horizontal="left" vertical="top" wrapText="1"/>
    </xf>
    <xf numFmtId="0" fontId="1" fillId="14" borderId="1" xfId="1" applyFont="1" applyFill="1" applyBorder="1" applyAlignment="1">
      <alignment horizontal="center" vertical="center" wrapText="1"/>
    </xf>
    <xf numFmtId="0" fontId="1" fillId="14" borderId="1" xfId="1" applyFont="1" applyFill="1" applyBorder="1" applyAlignment="1">
      <alignment horizontal="center" vertical="center"/>
    </xf>
    <xf numFmtId="0" fontId="3" fillId="14" borderId="1" xfId="1" applyFont="1" applyFill="1" applyBorder="1" applyAlignment="1">
      <alignment horizontal="center" vertical="center"/>
    </xf>
    <xf numFmtId="0" fontId="1" fillId="15" borderId="1" xfId="1" applyFont="1" applyFill="1" applyBorder="1" applyAlignment="1">
      <alignment horizontal="center" vertical="center"/>
    </xf>
    <xf numFmtId="0" fontId="0" fillId="16" borderId="1" xfId="0" applyFill="1" applyBorder="1" applyAlignment="1">
      <alignment vertical="top" wrapText="1"/>
    </xf>
    <xf numFmtId="0" fontId="0" fillId="3" borderId="37" xfId="0" applyFill="1" applyBorder="1" applyAlignment="1">
      <alignment horizontal="center" vertical="top" wrapText="1"/>
    </xf>
    <xf numFmtId="0" fontId="0" fillId="2" borderId="3" xfId="0" applyFill="1" applyBorder="1" applyAlignment="1">
      <alignment vertical="top" wrapText="1"/>
    </xf>
    <xf numFmtId="0" fontId="0" fillId="4" borderId="3" xfId="0" applyFill="1" applyBorder="1" applyAlignment="1">
      <alignment vertical="top" wrapText="1"/>
    </xf>
    <xf numFmtId="0" fontId="7" fillId="0" borderId="3" xfId="0" applyFont="1" applyBorder="1" applyAlignment="1">
      <alignment horizontal="center" vertical="top" wrapText="1"/>
    </xf>
    <xf numFmtId="0" fontId="7" fillId="0" borderId="30" xfId="0" applyFont="1" applyBorder="1" applyAlignment="1">
      <alignment horizontal="center" vertical="top" wrapText="1"/>
    </xf>
    <xf numFmtId="0" fontId="7" fillId="12" borderId="0" xfId="0" applyFont="1" applyFill="1" applyAlignment="1">
      <alignment vertical="top"/>
    </xf>
    <xf numFmtId="0" fontId="15" fillId="6" borderId="1" xfId="0" applyFont="1" applyFill="1" applyBorder="1" applyAlignment="1">
      <alignment horizontal="left" vertical="top" wrapText="1" readingOrder="1"/>
    </xf>
    <xf numFmtId="0" fontId="15" fillId="7" borderId="1" xfId="0" applyFont="1" applyFill="1" applyBorder="1" applyAlignment="1">
      <alignment horizontal="left" vertical="top" wrapText="1" readingOrder="1"/>
    </xf>
    <xf numFmtId="0" fontId="15" fillId="12" borderId="1" xfId="0" applyFont="1" applyFill="1" applyBorder="1" applyAlignment="1">
      <alignment horizontal="left" vertical="top" wrapText="1" readingOrder="1"/>
    </xf>
    <xf numFmtId="0" fontId="17" fillId="12" borderId="1" xfId="0" applyFont="1" applyFill="1" applyBorder="1" applyAlignment="1">
      <alignment horizontal="center" vertical="top" wrapText="1" readingOrder="1"/>
    </xf>
    <xf numFmtId="0" fontId="15" fillId="12" borderId="1" xfId="0" applyFont="1" applyFill="1" applyBorder="1" applyAlignment="1">
      <alignment horizontal="center" vertical="top" wrapText="1" readingOrder="1"/>
    </xf>
    <xf numFmtId="0" fontId="15" fillId="7" borderId="3" xfId="0" applyFont="1" applyFill="1" applyBorder="1" applyAlignment="1">
      <alignment horizontal="left" vertical="top" wrapText="1" readingOrder="1"/>
    </xf>
    <xf numFmtId="0" fontId="15" fillId="7" borderId="24" xfId="0" applyFont="1" applyFill="1" applyBorder="1" applyAlignment="1">
      <alignment horizontal="left" vertical="top" wrapText="1" readingOrder="1"/>
    </xf>
    <xf numFmtId="0" fontId="15" fillId="7" borderId="26" xfId="0" applyFont="1" applyFill="1" applyBorder="1" applyAlignment="1">
      <alignment horizontal="left" vertical="top" wrapText="1" readingOrder="1"/>
    </xf>
    <xf numFmtId="0" fontId="17" fillId="12" borderId="24" xfId="0" applyFont="1" applyFill="1" applyBorder="1" applyAlignment="1">
      <alignment horizontal="center" vertical="top" wrapText="1" readingOrder="1"/>
    </xf>
    <xf numFmtId="0" fontId="16" fillId="16" borderId="3" xfId="0" applyFont="1" applyFill="1" applyBorder="1" applyAlignment="1">
      <alignment horizontal="center" vertical="top" wrapText="1" readingOrder="1"/>
    </xf>
    <xf numFmtId="0" fontId="16" fillId="12" borderId="26" xfId="0" applyFont="1" applyFill="1" applyBorder="1" applyAlignment="1">
      <alignment horizontal="center" vertical="top" wrapText="1" readingOrder="1"/>
    </xf>
    <xf numFmtId="0" fontId="16" fillId="12" borderId="3" xfId="0" applyFont="1" applyFill="1" applyBorder="1" applyAlignment="1">
      <alignment horizontal="center" vertical="top" wrapText="1" readingOrder="1"/>
    </xf>
    <xf numFmtId="0" fontId="15" fillId="12" borderId="24" xfId="0" applyFont="1" applyFill="1" applyBorder="1" applyAlignment="1">
      <alignment horizontal="center" vertical="top" wrapText="1" readingOrder="1"/>
    </xf>
    <xf numFmtId="0" fontId="16" fillId="12" borderId="24" xfId="0" applyFont="1" applyFill="1" applyBorder="1" applyAlignment="1">
      <alignment horizontal="center" vertical="top" wrapText="1" readingOrder="1"/>
    </xf>
    <xf numFmtId="0" fontId="39" fillId="12" borderId="1" xfId="0" applyFont="1" applyFill="1" applyBorder="1" applyAlignment="1">
      <alignment horizontal="left" vertical="top" wrapText="1" readingOrder="1"/>
    </xf>
    <xf numFmtId="0" fontId="16" fillId="12" borderId="1" xfId="0" applyFont="1" applyFill="1" applyBorder="1" applyAlignment="1">
      <alignment horizontal="left" vertical="top" wrapText="1" readingOrder="1"/>
    </xf>
    <xf numFmtId="0" fontId="8" fillId="5" borderId="38" xfId="0" applyFont="1" applyFill="1" applyBorder="1" applyAlignment="1">
      <alignment horizontal="center" vertical="center" wrapText="1" readingOrder="1"/>
    </xf>
    <xf numFmtId="0" fontId="8" fillId="5" borderId="39" xfId="0" applyFont="1" applyFill="1" applyBorder="1" applyAlignment="1">
      <alignment horizontal="center" vertical="center" wrapText="1" readingOrder="1"/>
    </xf>
    <xf numFmtId="0" fontId="8" fillId="5" borderId="40" xfId="0" applyFont="1" applyFill="1" applyBorder="1" applyAlignment="1">
      <alignment horizontal="center" vertical="center" wrapText="1" readingOrder="1"/>
    </xf>
    <xf numFmtId="0" fontId="8" fillId="5" borderId="13" xfId="0" applyFont="1" applyFill="1" applyBorder="1" applyAlignment="1">
      <alignment horizontal="center" vertical="center" wrapText="1" readingOrder="1"/>
    </xf>
    <xf numFmtId="0" fontId="9" fillId="6" borderId="1" xfId="0" applyFont="1" applyFill="1" applyBorder="1" applyAlignment="1">
      <alignment horizontal="left" vertical="center" wrapText="1" readingOrder="1"/>
    </xf>
    <xf numFmtId="0" fontId="40" fillId="12" borderId="1" xfId="0" applyFont="1" applyFill="1" applyBorder="1" applyAlignment="1">
      <alignment horizontal="center" vertical="center" wrapText="1" readingOrder="1"/>
    </xf>
    <xf numFmtId="0" fontId="9" fillId="12" borderId="1" xfId="0" applyFont="1" applyFill="1" applyBorder="1" applyAlignment="1">
      <alignment horizontal="center" vertical="center" wrapText="1" readingOrder="1"/>
    </xf>
    <xf numFmtId="0" fontId="9" fillId="12" borderId="1" xfId="0" applyFont="1" applyFill="1" applyBorder="1" applyAlignment="1">
      <alignment horizontal="left" vertical="center" wrapText="1" readingOrder="1"/>
    </xf>
    <xf numFmtId="0" fontId="10" fillId="12" borderId="1" xfId="0" applyFont="1" applyFill="1" applyBorder="1" applyAlignment="1">
      <alignment horizontal="center" vertical="center" wrapText="1" readingOrder="1"/>
    </xf>
    <xf numFmtId="0" fontId="11" fillId="12" borderId="1" xfId="0" applyFont="1" applyFill="1" applyBorder="1" applyAlignment="1">
      <alignment horizontal="center" vertical="center" wrapText="1" readingOrder="1"/>
    </xf>
    <xf numFmtId="0" fontId="9" fillId="17" borderId="1" xfId="0" applyFont="1" applyFill="1" applyBorder="1" applyAlignment="1">
      <alignment horizontal="left" vertical="center" wrapText="1" readingOrder="1"/>
    </xf>
    <xf numFmtId="0" fontId="9" fillId="12" borderId="1" xfId="0" applyFont="1" applyFill="1" applyBorder="1" applyAlignment="1">
      <alignment horizontal="center" vertical="top" wrapText="1" readingOrder="1"/>
    </xf>
    <xf numFmtId="0" fontId="9" fillId="18" borderId="1" xfId="0" applyFont="1" applyFill="1" applyBorder="1" applyAlignment="1">
      <alignment horizontal="left" vertical="center" wrapText="1" readingOrder="1"/>
    </xf>
    <xf numFmtId="0" fontId="41" fillId="12" borderId="1" xfId="0" applyFont="1" applyFill="1" applyBorder="1" applyAlignment="1">
      <alignment horizontal="center" vertical="center" wrapText="1" readingOrder="1"/>
    </xf>
    <xf numFmtId="0" fontId="0" fillId="0" borderId="1" xfId="0" applyBorder="1" applyAlignment="1">
      <alignment wrapText="1"/>
    </xf>
    <xf numFmtId="0" fontId="0" fillId="0" borderId="1" xfId="0" applyBorder="1" applyAlignment="1">
      <alignment vertical="top"/>
    </xf>
    <xf numFmtId="0" fontId="0" fillId="0" borderId="1" xfId="0" applyBorder="1" applyAlignment="1">
      <alignment vertical="top" wrapText="1"/>
    </xf>
    <xf numFmtId="0" fontId="43" fillId="0" borderId="1" xfId="0" applyFont="1" applyBorder="1" applyAlignment="1">
      <alignment wrapText="1"/>
    </xf>
    <xf numFmtId="0" fontId="0" fillId="12" borderId="1" xfId="0" applyFill="1" applyBorder="1" applyAlignment="1"/>
    <xf numFmtId="0" fontId="0" fillId="12" borderId="0" xfId="0" applyFill="1" applyAlignment="1"/>
    <xf numFmtId="0" fontId="0" fillId="12" borderId="3" xfId="0" applyFill="1" applyBorder="1" applyAlignment="1">
      <alignment horizontal="center" vertical="center" wrapText="1"/>
    </xf>
    <xf numFmtId="0" fontId="5" fillId="12" borderId="3" xfId="0" applyFont="1" applyFill="1" applyBorder="1" applyAlignment="1">
      <alignment horizontal="center" vertical="center" wrapText="1"/>
    </xf>
    <xf numFmtId="0" fontId="0" fillId="12" borderId="4" xfId="0" applyFill="1" applyBorder="1" applyAlignment="1">
      <alignment horizontal="center" vertical="center" wrapText="1"/>
    </xf>
    <xf numFmtId="0" fontId="0" fillId="12" borderId="0" xfId="0" applyFill="1" applyAlignment="1">
      <alignment vertical="center" wrapText="1"/>
    </xf>
    <xf numFmtId="0" fontId="6" fillId="12" borderId="1" xfId="0" applyFont="1" applyFill="1" applyBorder="1" applyAlignment="1">
      <alignment horizontal="center"/>
    </xf>
    <xf numFmtId="0" fontId="45" fillId="0" borderId="4" xfId="0" applyFont="1" applyBorder="1" applyAlignment="1">
      <alignment vertical="top" wrapText="1"/>
    </xf>
    <xf numFmtId="0" fontId="42" fillId="0" borderId="1" xfId="2" applyNumberFormat="1" applyFont="1" applyFill="1" applyBorder="1" applyAlignment="1">
      <alignment horizontal="justify" vertical="top" wrapText="1"/>
    </xf>
    <xf numFmtId="0" fontId="46" fillId="12" borderId="1" xfId="0" applyFont="1" applyFill="1" applyBorder="1" applyAlignment="1">
      <alignment horizontal="left" vertical="top" wrapText="1"/>
    </xf>
    <xf numFmtId="0" fontId="47" fillId="0" borderId="4" xfId="0" applyFont="1" applyBorder="1" applyAlignment="1">
      <alignment vertical="top" wrapText="1"/>
    </xf>
    <xf numFmtId="0" fontId="48" fillId="12" borderId="1" xfId="0" applyFont="1" applyFill="1" applyBorder="1" applyAlignment="1">
      <alignment horizontal="left" vertical="top" wrapText="1"/>
    </xf>
    <xf numFmtId="0" fontId="46" fillId="0" borderId="16" xfId="0" applyFont="1" applyFill="1" applyBorder="1" applyAlignment="1">
      <alignment horizontal="left" vertical="top" wrapText="1"/>
    </xf>
    <xf numFmtId="0" fontId="46" fillId="0" borderId="1" xfId="0" applyFont="1" applyFill="1" applyBorder="1" applyAlignment="1">
      <alignment horizontal="left" vertical="top" wrapText="1"/>
    </xf>
    <xf numFmtId="0" fontId="25" fillId="0" borderId="0" xfId="0" applyFont="1" applyAlignment="1">
      <alignment horizontal="center"/>
    </xf>
    <xf numFmtId="0" fontId="0" fillId="11" borderId="22" xfId="0" applyFill="1" applyBorder="1" applyAlignment="1">
      <alignment horizontal="center"/>
    </xf>
    <xf numFmtId="0" fontId="0" fillId="11" borderId="29" xfId="0" applyFill="1" applyBorder="1" applyAlignment="1">
      <alignment horizontal="center"/>
    </xf>
    <xf numFmtId="0" fontId="0" fillId="0" borderId="0" xfId="0" applyAlignment="1">
      <alignment vertical="top" wrapText="1"/>
    </xf>
    <xf numFmtId="0" fontId="0" fillId="3" borderId="20" xfId="0" applyFill="1" applyBorder="1" applyAlignment="1">
      <alignment horizontal="center" vertical="center"/>
    </xf>
    <xf numFmtId="0" fontId="0" fillId="3" borderId="23" xfId="0" applyFill="1" applyBorder="1" applyAlignment="1">
      <alignment horizontal="center" vertical="center"/>
    </xf>
    <xf numFmtId="0" fontId="0" fillId="11" borderId="21" xfId="0" applyFill="1" applyBorder="1" applyAlignment="1">
      <alignment horizontal="center" vertical="center" wrapText="1"/>
    </xf>
    <xf numFmtId="0" fontId="0" fillId="11" borderId="24" xfId="0" applyFill="1" applyBorder="1" applyAlignment="1">
      <alignment horizontal="center" vertical="center" wrapText="1"/>
    </xf>
    <xf numFmtId="0" fontId="0" fillId="4" borderId="21" xfId="0" applyFill="1" applyBorder="1" applyAlignment="1">
      <alignment horizontal="center" vertical="center"/>
    </xf>
    <xf numFmtId="0" fontId="0" fillId="4" borderId="24" xfId="0" applyFill="1" applyBorder="1" applyAlignment="1">
      <alignment horizontal="center" vertical="center"/>
    </xf>
    <xf numFmtId="0" fontId="21" fillId="0" borderId="0" xfId="0" applyFont="1" applyFill="1" applyAlignment="1">
      <alignment horizontal="center"/>
    </xf>
    <xf numFmtId="0" fontId="18" fillId="0" borderId="1" xfId="0" applyFont="1" applyFill="1" applyBorder="1" applyAlignment="1">
      <alignment horizontal="center" vertical="center" wrapText="1"/>
    </xf>
    <xf numFmtId="0" fontId="18" fillId="0" borderId="12" xfId="0" applyFont="1" applyFill="1" applyBorder="1" applyAlignment="1">
      <alignment horizontal="center" vertical="center" wrapText="1"/>
    </xf>
    <xf numFmtId="0" fontId="18" fillId="0" borderId="13" xfId="0" applyFont="1" applyFill="1" applyBorder="1" applyAlignment="1">
      <alignment horizontal="center" vertical="center" wrapText="1"/>
    </xf>
    <xf numFmtId="0" fontId="18" fillId="0" borderId="16"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17" xfId="0" applyFont="1" applyFill="1" applyBorder="1" applyAlignment="1">
      <alignment horizontal="center" vertical="center" wrapText="1"/>
    </xf>
    <xf numFmtId="0" fontId="18" fillId="0" borderId="1" xfId="0" applyFont="1" applyFill="1" applyBorder="1" applyAlignment="1">
      <alignment horizontal="center" vertical="center"/>
    </xf>
    <xf numFmtId="0" fontId="18" fillId="0" borderId="14" xfId="0" applyFont="1" applyFill="1" applyBorder="1" applyAlignment="1">
      <alignment horizontal="center" vertical="center" wrapText="1"/>
    </xf>
    <xf numFmtId="0" fontId="18" fillId="0" borderId="15" xfId="0" applyFont="1" applyFill="1" applyBorder="1" applyAlignment="1">
      <alignment horizontal="center" vertical="center" wrapText="1"/>
    </xf>
    <xf numFmtId="0" fontId="23" fillId="0" borderId="13" xfId="0" applyFont="1" applyFill="1" applyBorder="1" applyAlignment="1">
      <alignment horizontal="left" vertical="top" wrapText="1"/>
    </xf>
    <xf numFmtId="0" fontId="23" fillId="0" borderId="15" xfId="0" applyFont="1" applyFill="1" applyBorder="1" applyAlignment="1">
      <alignment horizontal="left" vertical="top" wrapText="1"/>
    </xf>
    <xf numFmtId="0" fontId="23" fillId="0" borderId="19" xfId="0" applyFont="1" applyFill="1" applyBorder="1" applyAlignment="1">
      <alignment horizontal="left" vertical="top" wrapText="1"/>
    </xf>
    <xf numFmtId="0" fontId="13" fillId="0" borderId="0" xfId="0" applyFont="1" applyAlignment="1">
      <alignment horizontal="center"/>
    </xf>
    <xf numFmtId="0" fontId="4" fillId="0" borderId="0" xfId="0" applyFont="1" applyAlignment="1">
      <alignment horizontal="center"/>
    </xf>
    <xf numFmtId="0" fontId="10" fillId="0" borderId="0" xfId="0" applyFont="1" applyFill="1" applyAlignment="1">
      <alignment horizontal="left" vertical="top" wrapText="1"/>
    </xf>
    <xf numFmtId="0" fontId="12" fillId="0" borderId="0" xfId="0" applyFont="1" applyFill="1" applyAlignment="1">
      <alignment horizontal="left" vertical="top" wrapText="1"/>
    </xf>
    <xf numFmtId="0" fontId="1" fillId="0" borderId="2" xfId="1" applyFont="1" applyFill="1" applyBorder="1" applyAlignment="1">
      <alignment horizontal="center" vertical="center"/>
    </xf>
    <xf numFmtId="0" fontId="38" fillId="0" borderId="34" xfId="0" applyFont="1" applyBorder="1" applyAlignment="1">
      <alignment horizontal="center"/>
    </xf>
    <xf numFmtId="0" fontId="7" fillId="12" borderId="0" xfId="0" applyFont="1" applyFill="1" applyAlignment="1"/>
  </cellXfs>
  <cellStyles count="3">
    <cellStyle name="Normal" xfId="0" builtinId="0"/>
    <cellStyle name="Normal 2" xfId="1"/>
    <cellStyle name="Normal 4" xfId="2"/>
  </cellStyles>
  <dxfs count="216">
    <dxf>
      <fill>
        <patternFill>
          <fgColor indexed="10"/>
          <bgColor indexed="13"/>
        </patternFill>
      </fill>
    </dxf>
    <dxf>
      <fill>
        <patternFill>
          <fgColor indexed="10"/>
          <bgColor indexed="17"/>
        </patternFill>
      </fill>
    </dxf>
    <dxf>
      <fill>
        <patternFill>
          <fgColor indexed="10"/>
          <bgColor indexed="1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M49"/>
  <sheetViews>
    <sheetView workbookViewId="0">
      <selection activeCell="M10" sqref="M10"/>
    </sheetView>
  </sheetViews>
  <sheetFormatPr defaultColWidth="9" defaultRowHeight="15"/>
  <cols>
    <col min="1" max="1" width="7.7109375" customWidth="1"/>
    <col min="2" max="2" width="32.85546875" customWidth="1"/>
    <col min="3" max="3" width="13.140625" customWidth="1"/>
    <col min="4" max="11" width="7.7109375" customWidth="1"/>
    <col min="13" max="13" width="64.140625" customWidth="1"/>
  </cols>
  <sheetData>
    <row r="1" spans="1:13" s="67" customFormat="1" ht="15.75">
      <c r="A1" s="163" t="s">
        <v>0</v>
      </c>
      <c r="B1" s="163"/>
      <c r="C1" s="163"/>
      <c r="D1" s="163"/>
      <c r="E1" s="163"/>
      <c r="F1" s="163"/>
      <c r="G1" s="163"/>
      <c r="H1" s="163"/>
      <c r="I1" s="163"/>
      <c r="J1" s="163"/>
      <c r="K1" s="163"/>
    </row>
    <row r="3" spans="1:13">
      <c r="A3" s="167" t="s">
        <v>1</v>
      </c>
      <c r="B3" s="169" t="s">
        <v>2</v>
      </c>
      <c r="C3" s="171" t="s">
        <v>3</v>
      </c>
      <c r="D3" s="164" t="s">
        <v>4</v>
      </c>
      <c r="E3" s="164"/>
      <c r="F3" s="164"/>
      <c r="G3" s="164"/>
      <c r="H3" s="164"/>
      <c r="I3" s="164"/>
      <c r="J3" s="164"/>
      <c r="K3" s="165"/>
    </row>
    <row r="4" spans="1:13" ht="29.25" customHeight="1">
      <c r="A4" s="168"/>
      <c r="B4" s="170"/>
      <c r="C4" s="172"/>
      <c r="D4" s="68" t="s">
        <v>5</v>
      </c>
      <c r="E4" s="68" t="s">
        <v>6</v>
      </c>
      <c r="F4" s="68" t="s">
        <v>7</v>
      </c>
      <c r="G4" s="68" t="s">
        <v>8</v>
      </c>
      <c r="H4" s="68" t="s">
        <v>9</v>
      </c>
      <c r="I4" s="68" t="s">
        <v>10</v>
      </c>
      <c r="J4" s="68" t="s">
        <v>11</v>
      </c>
      <c r="K4" s="85" t="s">
        <v>12</v>
      </c>
      <c r="M4" s="90" t="s">
        <v>226</v>
      </c>
    </row>
    <row r="5" spans="1:13">
      <c r="A5" s="69">
        <v>1</v>
      </c>
      <c r="B5" s="70">
        <v>2</v>
      </c>
      <c r="C5" s="70">
        <v>3</v>
      </c>
      <c r="D5" s="70">
        <v>4</v>
      </c>
      <c r="E5" s="70">
        <v>5</v>
      </c>
      <c r="F5" s="70">
        <v>6</v>
      </c>
      <c r="G5" s="70">
        <v>7</v>
      </c>
      <c r="H5" s="70">
        <v>8</v>
      </c>
      <c r="I5" s="70">
        <v>9</v>
      </c>
      <c r="J5" s="70">
        <v>10</v>
      </c>
      <c r="K5" s="86">
        <v>11</v>
      </c>
    </row>
    <row r="6" spans="1:13" ht="45" customHeight="1">
      <c r="A6" s="71"/>
      <c r="B6" s="72"/>
      <c r="C6" s="73"/>
      <c r="D6" s="74"/>
      <c r="E6" s="74"/>
      <c r="F6" s="75"/>
      <c r="G6" s="74"/>
      <c r="H6" s="74"/>
      <c r="I6" s="74"/>
      <c r="J6" s="74"/>
      <c r="K6" s="87"/>
    </row>
    <row r="7" spans="1:13" ht="32.25" customHeight="1">
      <c r="A7" s="71"/>
      <c r="B7" s="72"/>
      <c r="C7" s="73"/>
      <c r="D7" s="74"/>
      <c r="E7" s="74"/>
      <c r="F7" s="75"/>
      <c r="G7" s="74"/>
      <c r="H7" s="74"/>
      <c r="I7" s="74"/>
      <c r="J7" s="74"/>
      <c r="K7" s="87"/>
    </row>
    <row r="8" spans="1:13" ht="18.75">
      <c r="A8" s="71"/>
      <c r="B8" s="72"/>
      <c r="C8" s="73"/>
      <c r="D8" s="74"/>
      <c r="E8" s="74"/>
      <c r="F8" s="75"/>
      <c r="G8" s="74"/>
      <c r="H8" s="74"/>
      <c r="I8" s="74"/>
      <c r="J8" s="74"/>
      <c r="K8" s="88"/>
    </row>
    <row r="9" spans="1:13" ht="18.75">
      <c r="A9" s="71"/>
      <c r="B9" s="108"/>
      <c r="C9" s="73"/>
      <c r="D9" s="74"/>
      <c r="E9" s="74"/>
      <c r="F9" s="74"/>
      <c r="G9" s="74"/>
      <c r="H9" s="74"/>
      <c r="I9" s="74"/>
      <c r="J9" s="74"/>
      <c r="K9" s="88"/>
    </row>
    <row r="10" spans="1:13" ht="45.75" customHeight="1">
      <c r="A10" s="71"/>
      <c r="B10" s="108"/>
      <c r="C10" s="73"/>
      <c r="D10" s="74"/>
      <c r="E10" s="74"/>
      <c r="F10" s="74"/>
      <c r="G10" s="74"/>
      <c r="H10" s="74"/>
      <c r="I10" s="74"/>
      <c r="J10" s="74"/>
      <c r="K10" s="88"/>
    </row>
    <row r="11" spans="1:13" ht="18.75">
      <c r="A11" s="71"/>
      <c r="B11" s="72"/>
      <c r="C11" s="73"/>
      <c r="D11" s="74"/>
      <c r="E11" s="74"/>
      <c r="F11" s="74"/>
      <c r="G11" s="74"/>
      <c r="H11" s="74"/>
      <c r="I11" s="74"/>
      <c r="J11" s="74"/>
      <c r="K11" s="88"/>
    </row>
    <row r="12" spans="1:13" ht="18.75">
      <c r="A12" s="71"/>
      <c r="B12" s="108"/>
      <c r="C12" s="73"/>
      <c r="D12" s="74"/>
      <c r="E12" s="74"/>
      <c r="F12" s="74"/>
      <c r="G12" s="74"/>
      <c r="H12" s="74"/>
      <c r="I12" s="74"/>
      <c r="J12" s="74"/>
      <c r="K12" s="88"/>
    </row>
    <row r="13" spans="1:13" ht="18.75">
      <c r="A13" s="71"/>
      <c r="B13" s="72"/>
      <c r="C13" s="73"/>
      <c r="D13" s="74"/>
      <c r="E13" s="74"/>
      <c r="F13" s="74"/>
      <c r="G13" s="74"/>
      <c r="H13" s="74"/>
      <c r="I13" s="74"/>
      <c r="J13" s="74"/>
      <c r="K13" s="88"/>
    </row>
    <row r="14" spans="1:13" ht="18.75">
      <c r="A14" s="71"/>
      <c r="B14" s="72"/>
      <c r="C14" s="73"/>
      <c r="D14" s="74"/>
      <c r="E14" s="74"/>
      <c r="F14" s="74"/>
      <c r="G14" s="74"/>
      <c r="H14" s="74"/>
      <c r="I14" s="74"/>
      <c r="J14" s="74"/>
      <c r="K14" s="88"/>
    </row>
    <row r="15" spans="1:13" ht="19.5" thickBot="1">
      <c r="A15" s="76"/>
      <c r="B15" s="77"/>
      <c r="C15" s="111"/>
      <c r="D15" s="112"/>
      <c r="E15" s="112"/>
      <c r="F15" s="112"/>
      <c r="G15" s="112"/>
      <c r="H15" s="112"/>
      <c r="I15" s="112"/>
      <c r="J15" s="112"/>
      <c r="K15" s="113"/>
    </row>
    <row r="16" spans="1:13" ht="18.75">
      <c r="A16" s="109"/>
      <c r="B16" s="110"/>
      <c r="C16" s="111"/>
      <c r="D16" s="112"/>
      <c r="E16" s="112"/>
      <c r="F16" s="112"/>
      <c r="G16" s="112"/>
      <c r="H16" s="112"/>
      <c r="I16" s="112"/>
      <c r="J16" s="112"/>
      <c r="K16" s="113"/>
    </row>
    <row r="17" spans="1:13" ht="18.75">
      <c r="A17" s="109"/>
      <c r="B17" s="110"/>
      <c r="C17" s="111"/>
      <c r="D17" s="112"/>
      <c r="E17" s="112"/>
      <c r="F17" s="112"/>
      <c r="G17" s="112"/>
      <c r="H17" s="112"/>
      <c r="I17" s="112"/>
      <c r="J17" s="112"/>
      <c r="K17" s="113"/>
    </row>
    <row r="18" spans="1:13" ht="18.75">
      <c r="A18" s="109"/>
      <c r="B18" s="110"/>
      <c r="C18" s="111"/>
      <c r="D18" s="112"/>
      <c r="E18" s="112"/>
      <c r="F18" s="112"/>
      <c r="G18" s="112"/>
      <c r="H18" s="112"/>
      <c r="I18" s="112"/>
      <c r="J18" s="112"/>
      <c r="K18" s="113"/>
    </row>
    <row r="19" spans="1:13" ht="18.75">
      <c r="A19" s="109"/>
      <c r="B19" s="110"/>
      <c r="C19" s="111"/>
      <c r="D19" s="112"/>
      <c r="E19" s="112"/>
      <c r="F19" s="112"/>
      <c r="G19" s="112"/>
      <c r="H19" s="112"/>
      <c r="I19" s="112"/>
      <c r="J19" s="112"/>
      <c r="K19" s="113"/>
    </row>
    <row r="20" spans="1:13" ht="18.75">
      <c r="A20" s="109"/>
      <c r="B20" s="110"/>
      <c r="C20" s="111"/>
      <c r="D20" s="112"/>
      <c r="E20" s="112"/>
      <c r="F20" s="112"/>
      <c r="G20" s="112"/>
      <c r="H20" s="112"/>
      <c r="I20" s="112"/>
      <c r="J20" s="112"/>
      <c r="K20" s="113"/>
    </row>
    <row r="21" spans="1:13" ht="18.75">
      <c r="A21" s="109"/>
      <c r="B21" s="110"/>
      <c r="C21" s="111"/>
      <c r="D21" s="112"/>
      <c r="E21" s="112"/>
      <c r="F21" s="112"/>
      <c r="G21" s="112"/>
      <c r="H21" s="112"/>
      <c r="I21" s="112"/>
      <c r="J21" s="112"/>
      <c r="K21" s="113"/>
    </row>
    <row r="22" spans="1:13" ht="18.75">
      <c r="A22" s="109"/>
      <c r="B22" s="110"/>
      <c r="C22" s="111"/>
      <c r="D22" s="112"/>
      <c r="E22" s="112"/>
      <c r="F22" s="112"/>
      <c r="G22" s="112"/>
      <c r="H22" s="112"/>
      <c r="I22" s="112"/>
      <c r="J22" s="112"/>
      <c r="K22" s="113"/>
    </row>
    <row r="23" spans="1:13" ht="18.75">
      <c r="A23" s="109"/>
      <c r="B23" s="110"/>
      <c r="C23" s="111"/>
      <c r="D23" s="112"/>
      <c r="E23" s="112"/>
      <c r="F23" s="112"/>
      <c r="G23" s="112"/>
      <c r="H23" s="112"/>
      <c r="I23" s="112"/>
      <c r="J23" s="112"/>
      <c r="K23" s="113"/>
    </row>
    <row r="24" spans="1:13" ht="18.75">
      <c r="A24" s="109"/>
      <c r="B24" s="110"/>
      <c r="C24" s="111"/>
      <c r="D24" s="112"/>
      <c r="E24" s="112"/>
      <c r="F24" s="112"/>
      <c r="G24" s="112"/>
      <c r="H24" s="112"/>
      <c r="I24" s="112"/>
      <c r="J24" s="112"/>
      <c r="K24" s="113"/>
    </row>
    <row r="25" spans="1:13" ht="45.75" customHeight="1">
      <c r="A25" s="109"/>
      <c r="B25" s="110"/>
      <c r="C25" s="111"/>
      <c r="D25" s="112"/>
      <c r="E25" s="112"/>
      <c r="F25" s="112"/>
      <c r="G25" s="112"/>
      <c r="H25" s="112"/>
      <c r="I25" s="112"/>
      <c r="J25" s="112"/>
      <c r="K25" s="113"/>
    </row>
    <row r="26" spans="1:13" ht="18.75">
      <c r="A26" s="109"/>
      <c r="B26" s="110"/>
      <c r="C26" s="111"/>
      <c r="D26" s="112"/>
      <c r="E26" s="112"/>
      <c r="F26" s="112"/>
      <c r="G26" s="112"/>
      <c r="H26" s="112"/>
      <c r="I26" s="112"/>
      <c r="J26" s="112"/>
      <c r="K26" s="113"/>
    </row>
    <row r="27" spans="1:13" ht="18.75">
      <c r="A27" s="76"/>
      <c r="B27" s="77"/>
      <c r="C27" s="78"/>
      <c r="D27" s="79"/>
      <c r="E27" s="79"/>
      <c r="F27" s="79"/>
      <c r="G27" s="79"/>
      <c r="H27" s="79"/>
      <c r="I27" s="79"/>
      <c r="J27" s="79"/>
      <c r="K27" s="89"/>
    </row>
    <row r="29" spans="1:13">
      <c r="A29" s="8" t="s">
        <v>13</v>
      </c>
    </row>
    <row r="31" spans="1:13" ht="45.75" customHeight="1">
      <c r="A31" s="80">
        <v>1</v>
      </c>
      <c r="B31" s="166" t="s">
        <v>14</v>
      </c>
      <c r="C31" s="166"/>
      <c r="D31" s="166"/>
      <c r="E31" s="166"/>
      <c r="F31" s="166"/>
      <c r="G31" s="166"/>
      <c r="H31" s="166"/>
      <c r="I31" s="166"/>
      <c r="J31" s="166"/>
      <c r="K31" s="166"/>
      <c r="M31" s="102"/>
    </row>
    <row r="32" spans="1:13">
      <c r="B32" s="81" t="s">
        <v>15</v>
      </c>
    </row>
    <row r="33" spans="1:11">
      <c r="A33" s="62"/>
      <c r="B33" s="82" t="s">
        <v>16</v>
      </c>
      <c r="C33" s="62"/>
    </row>
    <row r="34" spans="1:11">
      <c r="A34" s="64"/>
      <c r="B34" s="82" t="s">
        <v>17</v>
      </c>
      <c r="C34" s="64"/>
    </row>
    <row r="35" spans="1:11" s="8" customFormat="1">
      <c r="A35" s="64"/>
      <c r="B35" s="82" t="s">
        <v>18</v>
      </c>
      <c r="C35" s="64"/>
    </row>
    <row r="36" spans="1:11" s="8" customFormat="1">
      <c r="A36" s="64"/>
      <c r="B36" s="82" t="s">
        <v>19</v>
      </c>
      <c r="C36" s="64"/>
    </row>
    <row r="37" spans="1:11">
      <c r="A37" s="64"/>
      <c r="B37" s="82"/>
      <c r="C37" s="64"/>
    </row>
    <row r="38" spans="1:11" ht="36" customHeight="1">
      <c r="A38" s="80">
        <v>2</v>
      </c>
      <c r="B38" s="166" t="s">
        <v>20</v>
      </c>
      <c r="C38" s="166"/>
      <c r="D38" s="166"/>
      <c r="E38" s="166"/>
      <c r="F38" s="166"/>
      <c r="G38" s="166"/>
      <c r="H38" s="166"/>
      <c r="I38" s="166"/>
      <c r="J38" s="166"/>
      <c r="K38" s="166"/>
    </row>
    <row r="39" spans="1:11" ht="18.75">
      <c r="A39" s="83"/>
      <c r="B39" s="82"/>
      <c r="C39" s="64"/>
      <c r="H39" s="84"/>
      <c r="I39" s="84" t="s">
        <v>21</v>
      </c>
    </row>
    <row r="40" spans="1:11" ht="18.75">
      <c r="A40" s="64"/>
      <c r="C40" s="64"/>
      <c r="H40" s="84"/>
      <c r="I40" s="84" t="s">
        <v>21</v>
      </c>
    </row>
    <row r="41" spans="1:11" s="8" customFormat="1">
      <c r="A41" s="64"/>
      <c r="B41" s="82"/>
      <c r="C41" s="64"/>
    </row>
    <row r="42" spans="1:11">
      <c r="A42" s="64"/>
      <c r="B42" s="82"/>
      <c r="C42" s="64"/>
    </row>
    <row r="43" spans="1:11">
      <c r="B43" s="81"/>
    </row>
    <row r="44" spans="1:11">
      <c r="B44" s="81"/>
    </row>
    <row r="45" spans="1:11">
      <c r="B45" s="81"/>
    </row>
    <row r="46" spans="1:11">
      <c r="B46" s="81"/>
    </row>
    <row r="47" spans="1:11">
      <c r="B47" s="81"/>
    </row>
    <row r="48" spans="1:11">
      <c r="B48" s="81"/>
    </row>
    <row r="49" spans="2:2">
      <c r="B49" s="81"/>
    </row>
  </sheetData>
  <mergeCells count="7">
    <mergeCell ref="A1:K1"/>
    <mergeCell ref="D3:K3"/>
    <mergeCell ref="B31:K31"/>
    <mergeCell ref="B38:K38"/>
    <mergeCell ref="A3:A4"/>
    <mergeCell ref="B3:B4"/>
    <mergeCell ref="C3:C4"/>
  </mergeCells>
  <pageMargins left="0.69930555555555596" right="0.69930555555555596" top="0.75" bottom="0.75" header="0.3" footer="0.3"/>
  <pageSetup orientation="landscape" r:id="rId1"/>
  <headerFooter alignWithMargins="0">
    <oddHeader>&amp;RLampiran II : &amp;P/&amp;N</oddHeader>
  </headerFooter>
</worksheet>
</file>

<file path=xl/worksheets/sheet2.xml><?xml version="1.0" encoding="utf-8"?>
<worksheet xmlns="http://schemas.openxmlformats.org/spreadsheetml/2006/main" xmlns:r="http://schemas.openxmlformats.org/officeDocument/2006/relationships">
  <sheetPr>
    <tabColor rgb="FFFF0000"/>
  </sheetPr>
  <dimension ref="A1:Q166"/>
  <sheetViews>
    <sheetView topLeftCell="C22" zoomScale="90" zoomScaleNormal="90" workbookViewId="0">
      <selection activeCell="D23" sqref="D23"/>
    </sheetView>
  </sheetViews>
  <sheetFormatPr defaultColWidth="9.140625" defaultRowHeight="15.75"/>
  <cols>
    <col min="1" max="1" width="6.140625" style="30" customWidth="1"/>
    <col min="2" max="2" width="4.7109375" style="31" customWidth="1"/>
    <col min="3" max="3" width="21.85546875" style="32" customWidth="1"/>
    <col min="4" max="4" width="19.7109375" style="30" customWidth="1"/>
    <col min="5" max="5" width="10.7109375" style="30" customWidth="1"/>
    <col min="6" max="6" width="36.5703125" style="32" customWidth="1"/>
    <col min="7" max="7" width="20" style="30" customWidth="1"/>
    <col min="8" max="8" width="10.7109375" style="30" customWidth="1"/>
    <col min="9" max="9" width="10.140625" style="30" hidden="1" customWidth="1"/>
    <col min="10" max="10" width="36.28515625" style="32" customWidth="1"/>
    <col min="11" max="11" width="9" style="32" customWidth="1"/>
    <col min="12" max="12" width="10.5703125" style="30" customWidth="1"/>
    <col min="13" max="17" width="6.7109375" style="33" customWidth="1"/>
    <col min="18" max="16384" width="9.140625" style="32"/>
  </cols>
  <sheetData>
    <row r="1" spans="1:17" ht="30">
      <c r="A1" s="173" t="s">
        <v>22</v>
      </c>
      <c r="B1" s="173"/>
      <c r="C1" s="173"/>
      <c r="D1" s="173"/>
      <c r="E1" s="173"/>
      <c r="F1" s="173"/>
      <c r="G1" s="173"/>
      <c r="H1" s="173"/>
      <c r="I1" s="173"/>
      <c r="J1" s="173"/>
      <c r="K1" s="173"/>
      <c r="L1" s="173"/>
      <c r="M1" s="173"/>
      <c r="N1" s="173"/>
      <c r="O1" s="173"/>
      <c r="P1" s="173"/>
      <c r="Q1" s="173"/>
    </row>
    <row r="3" spans="1:17" s="26" customFormat="1" ht="36.75" customHeight="1">
      <c r="A3" s="180" t="s">
        <v>23</v>
      </c>
      <c r="B3" s="175" t="s">
        <v>24</v>
      </c>
      <c r="C3" s="176"/>
      <c r="D3" s="175" t="s">
        <v>25</v>
      </c>
      <c r="E3" s="176"/>
      <c r="F3" s="174" t="s">
        <v>26</v>
      </c>
      <c r="G3" s="175" t="s">
        <v>25</v>
      </c>
      <c r="H3" s="176"/>
      <c r="I3" s="35"/>
      <c r="J3" s="174" t="s">
        <v>27</v>
      </c>
      <c r="K3" s="175" t="s">
        <v>28</v>
      </c>
      <c r="L3" s="176"/>
      <c r="M3" s="174" t="s">
        <v>29</v>
      </c>
      <c r="N3" s="174"/>
      <c r="O3" s="174"/>
      <c r="P3" s="174"/>
      <c r="Q3" s="174"/>
    </row>
    <row r="4" spans="1:17" s="27" customFormat="1" ht="19.5">
      <c r="A4" s="180"/>
      <c r="B4" s="181"/>
      <c r="C4" s="182"/>
      <c r="D4" s="181"/>
      <c r="E4" s="182"/>
      <c r="F4" s="174"/>
      <c r="G4" s="181"/>
      <c r="H4" s="182"/>
      <c r="I4" s="35"/>
      <c r="J4" s="174"/>
      <c r="K4" s="181"/>
      <c r="L4" s="182"/>
      <c r="M4" s="35">
        <v>1</v>
      </c>
      <c r="N4" s="35">
        <v>2</v>
      </c>
      <c r="O4" s="35">
        <v>3</v>
      </c>
      <c r="P4" s="35">
        <v>4</v>
      </c>
      <c r="Q4" s="35" t="s">
        <v>30</v>
      </c>
    </row>
    <row r="5" spans="1:17" s="28" customFormat="1" ht="19.5">
      <c r="A5" s="34">
        <v>1</v>
      </c>
      <c r="B5" s="175">
        <v>2</v>
      </c>
      <c r="C5" s="176"/>
      <c r="D5" s="177">
        <v>3</v>
      </c>
      <c r="E5" s="178"/>
      <c r="F5" s="35">
        <v>4</v>
      </c>
      <c r="G5" s="177">
        <v>5</v>
      </c>
      <c r="H5" s="178"/>
      <c r="I5" s="35"/>
      <c r="J5" s="35">
        <v>6</v>
      </c>
      <c r="K5" s="177">
        <v>7</v>
      </c>
      <c r="L5" s="178"/>
      <c r="M5" s="177">
        <v>8</v>
      </c>
      <c r="N5" s="179"/>
      <c r="O5" s="179"/>
      <c r="P5" s="179"/>
      <c r="Q5" s="178"/>
    </row>
    <row r="6" spans="1:17" ht="66.75" customHeight="1">
      <c r="A6" s="36">
        <v>1</v>
      </c>
      <c r="B6" s="37" t="s">
        <v>31</v>
      </c>
      <c r="C6" s="38" t="s">
        <v>32</v>
      </c>
      <c r="D6" s="39" t="str">
        <f>IF(E6=1,"Tidak Memadai",IF(E6=2,"Kurang Memadai",IF(E6=3,"Cukup Memadai","Memadai")))</f>
        <v>Kurang Memadai</v>
      </c>
      <c r="E6" s="40">
        <f>MODE(H6:H22)</f>
        <v>2</v>
      </c>
      <c r="F6" s="41" t="s">
        <v>33</v>
      </c>
      <c r="G6" s="40" t="str">
        <f>IF(H6=1,"Tidak Memadai",IF(H6=2,"Kurang Memadai",IF(H6=3,"Cukup Memadai","Memadai")))</f>
        <v>Kurang Memadai</v>
      </c>
      <c r="H6" s="40">
        <f>MODE(L6:L9)</f>
        <v>2</v>
      </c>
      <c r="I6" s="49">
        <f>100/4</f>
        <v>25</v>
      </c>
      <c r="J6" s="41" t="s">
        <v>34</v>
      </c>
      <c r="K6" s="41" t="str">
        <f>IF($M6=MAX($M6:$P6),"Tidak Memadai",IF($M6+$N6&gt;$O6+$P6,"Kurang Memadai",IF($O6=MAX($M6:$P6),"Cukup Memadai","Memadai")))</f>
        <v>Kurang Memadai</v>
      </c>
      <c r="L6" s="43">
        <f>IF($M6=MAX($M6:$P6),1,IF($M6+$N6&gt;$O6+$P6,2,IF($O6=MAX($M6:$P6),3,4)))</f>
        <v>2</v>
      </c>
      <c r="M6" s="50">
        <f>'1.Jawaban Questioneer'!AA4</f>
        <v>1</v>
      </c>
      <c r="N6" s="50">
        <f>'1.Jawaban Questioneer'!AB4</f>
        <v>16</v>
      </c>
      <c r="O6" s="50">
        <f>'1.Jawaban Questioneer'!AC4</f>
        <v>6</v>
      </c>
      <c r="P6" s="50">
        <f>'1.Jawaban Questioneer'!AD4</f>
        <v>2</v>
      </c>
      <c r="Q6" s="50">
        <f>'1.Jawaban Questioneer'!AE4</f>
        <v>25</v>
      </c>
    </row>
    <row r="7" spans="1:17" ht="23.25">
      <c r="A7" s="36">
        <v>2</v>
      </c>
      <c r="B7" s="37"/>
      <c r="C7" s="38"/>
      <c r="D7" s="42"/>
      <c r="E7" s="43"/>
      <c r="F7" s="41"/>
      <c r="G7" s="43"/>
      <c r="H7" s="43"/>
      <c r="I7" s="49">
        <f t="shared" ref="I7" si="0">100/4</f>
        <v>25</v>
      </c>
      <c r="J7" s="41" t="s">
        <v>35</v>
      </c>
      <c r="K7" s="101" t="str">
        <f t="shared" ref="K7" si="1">IF($M7=MAX($M7:$P7),"Tidak Memadai",IF($M7+$N7&gt;$O7+$P7,"Kurang Memadai",IF($O7=MAX($M7:$P7),"Cukup Memadai","Memadai")))</f>
        <v>Memadai</v>
      </c>
      <c r="L7" s="43">
        <f t="shared" ref="L7" si="2">IF($M7=MAX($M7:$P7),1,IF($M7+$N7&gt;$O7+$P7,2,IF($O7=MAX($M7:$P7),3,4)))</f>
        <v>4</v>
      </c>
      <c r="M7" s="50">
        <f>'1.Jawaban Questioneer'!AA5</f>
        <v>0</v>
      </c>
      <c r="N7" s="50">
        <f>'1.Jawaban Questioneer'!AB5</f>
        <v>0</v>
      </c>
      <c r="O7" s="50">
        <f>'1.Jawaban Questioneer'!AC5</f>
        <v>0</v>
      </c>
      <c r="P7" s="50">
        <f>'1.Jawaban Questioneer'!AD5</f>
        <v>25</v>
      </c>
      <c r="Q7" s="50">
        <f>'1.Jawaban Questioneer'!AE5</f>
        <v>25</v>
      </c>
    </row>
    <row r="8" spans="1:17" ht="25.5">
      <c r="A8" s="36">
        <v>3</v>
      </c>
      <c r="B8" s="37"/>
      <c r="C8" s="38"/>
      <c r="D8" s="42"/>
      <c r="E8" s="43"/>
      <c r="F8" s="41"/>
      <c r="G8" s="43"/>
      <c r="H8" s="43"/>
      <c r="I8" s="49">
        <f>100/4</f>
        <v>25</v>
      </c>
      <c r="J8" s="41" t="s">
        <v>36</v>
      </c>
      <c r="K8" s="101" t="str">
        <f t="shared" ref="K8:K39" si="3">IF($M8=MAX($M8:$P8),"Tidak Memadai",IF($M8+$N8&gt;$O8+$P8,"Kurang Memadai",IF($O8=MAX($M8:$P8),"Cukup Memadai","Memadai")))</f>
        <v>Memadai</v>
      </c>
      <c r="L8" s="43">
        <f t="shared" ref="L8:L39" si="4">IF($M8=MAX($M8:$P8),1,IF($M8+$N8&gt;$O8+$P8,2,IF($O8=MAX($M8:$P8),3,4)))</f>
        <v>4</v>
      </c>
      <c r="M8" s="50">
        <f>'1.Jawaban Questioneer'!AA6</f>
        <v>5</v>
      </c>
      <c r="N8" s="50">
        <f>'1.Jawaban Questioneer'!AB6</f>
        <v>2</v>
      </c>
      <c r="O8" s="50">
        <f>'1.Jawaban Questioneer'!AC6</f>
        <v>2</v>
      </c>
      <c r="P8" s="50">
        <f>'1.Jawaban Questioneer'!AD6</f>
        <v>16</v>
      </c>
      <c r="Q8" s="50">
        <f>'1.Jawaban Questioneer'!AE6</f>
        <v>25</v>
      </c>
    </row>
    <row r="9" spans="1:17" ht="25.5">
      <c r="A9" s="36">
        <v>4</v>
      </c>
      <c r="B9" s="37"/>
      <c r="C9" s="38"/>
      <c r="D9" s="42"/>
      <c r="E9" s="43"/>
      <c r="F9" s="41"/>
      <c r="G9" s="43"/>
      <c r="H9" s="43"/>
      <c r="I9" s="49">
        <f>100/4</f>
        <v>25</v>
      </c>
      <c r="J9" s="41" t="s">
        <v>37</v>
      </c>
      <c r="K9" s="41" t="str">
        <f t="shared" si="3"/>
        <v>Kurang Memadai</v>
      </c>
      <c r="L9" s="43">
        <f t="shared" si="4"/>
        <v>2</v>
      </c>
      <c r="M9" s="50">
        <f>'1.Jawaban Questioneer'!AA7</f>
        <v>6</v>
      </c>
      <c r="N9" s="50">
        <f>'1.Jawaban Questioneer'!AB7</f>
        <v>10</v>
      </c>
      <c r="O9" s="50">
        <f>'1.Jawaban Questioneer'!AC7</f>
        <v>5</v>
      </c>
      <c r="P9" s="50">
        <f>'1.Jawaban Questioneer'!AD7</f>
        <v>4</v>
      </c>
      <c r="Q9" s="50">
        <f>'1.Jawaban Questioneer'!AE7</f>
        <v>25</v>
      </c>
    </row>
    <row r="10" spans="1:17" ht="54.75" customHeight="1">
      <c r="A10" s="36">
        <v>5</v>
      </c>
      <c r="B10" s="37"/>
      <c r="C10" s="38"/>
      <c r="D10" s="42"/>
      <c r="E10" s="43"/>
      <c r="F10" s="41"/>
      <c r="G10" s="43"/>
      <c r="H10" s="43"/>
      <c r="I10" s="49"/>
      <c r="J10" s="41" t="s">
        <v>38</v>
      </c>
      <c r="K10" s="41" t="str">
        <f t="shared" si="3"/>
        <v>Cukup Memadai</v>
      </c>
      <c r="L10" s="43">
        <f t="shared" si="4"/>
        <v>3</v>
      </c>
      <c r="M10" s="50">
        <f>'1.Jawaban Questioneer'!AA8</f>
        <v>1</v>
      </c>
      <c r="N10" s="50">
        <f>'1.Jawaban Questioneer'!AB8</f>
        <v>7</v>
      </c>
      <c r="O10" s="50">
        <f>'1.Jawaban Questioneer'!AC8</f>
        <v>15</v>
      </c>
      <c r="P10" s="50">
        <f>'1.Jawaban Questioneer'!AD8</f>
        <v>2</v>
      </c>
      <c r="Q10" s="50">
        <f>'1.Jawaban Questioneer'!AE8</f>
        <v>25</v>
      </c>
    </row>
    <row r="11" spans="1:17" ht="54.75" customHeight="1">
      <c r="A11" s="36">
        <v>6</v>
      </c>
      <c r="B11" s="37"/>
      <c r="C11" s="38"/>
      <c r="D11" s="39"/>
      <c r="E11" s="40"/>
      <c r="F11" s="41" t="s">
        <v>39</v>
      </c>
      <c r="G11" s="40" t="str">
        <f t="shared" ref="G11" si="5">IF(H11=1,"Tidak Memadai",IF(H11=2,"Kurang Memadai",IF(H11=3,"Cukup Memadai","Memadai")))</f>
        <v>Kurang Memadai</v>
      </c>
      <c r="H11" s="40">
        <f>MODE(L11:L13)</f>
        <v>2</v>
      </c>
      <c r="I11" s="49"/>
      <c r="J11" s="41" t="s">
        <v>40</v>
      </c>
      <c r="K11" s="41" t="str">
        <f t="shared" si="3"/>
        <v>Kurang Memadai</v>
      </c>
      <c r="L11" s="43">
        <f t="shared" si="4"/>
        <v>2</v>
      </c>
      <c r="M11" s="50">
        <f>'1.Jawaban Questioneer'!AA9</f>
        <v>7</v>
      </c>
      <c r="N11" s="50">
        <f>'1.Jawaban Questioneer'!AB9</f>
        <v>12</v>
      </c>
      <c r="O11" s="50">
        <f>'1.Jawaban Questioneer'!AC9</f>
        <v>5</v>
      </c>
      <c r="P11" s="50">
        <f>'1.Jawaban Questioneer'!AD9</f>
        <v>1</v>
      </c>
      <c r="Q11" s="50">
        <f>'1.Jawaban Questioneer'!AE9</f>
        <v>25</v>
      </c>
    </row>
    <row r="12" spans="1:17" ht="38.25">
      <c r="A12" s="36">
        <v>7</v>
      </c>
      <c r="B12" s="37"/>
      <c r="C12" s="38"/>
      <c r="D12" s="42"/>
      <c r="E12" s="43"/>
      <c r="F12" s="41"/>
      <c r="G12" s="43"/>
      <c r="H12" s="43"/>
      <c r="I12" s="51"/>
      <c r="J12" s="41" t="s">
        <v>239</v>
      </c>
      <c r="K12" s="41" t="str">
        <f t="shared" si="3"/>
        <v>Kurang Memadai</v>
      </c>
      <c r="L12" s="43">
        <f t="shared" si="4"/>
        <v>2</v>
      </c>
      <c r="M12" s="50">
        <f>'1.Jawaban Questioneer'!AA10</f>
        <v>6</v>
      </c>
      <c r="N12" s="50">
        <f>'1.Jawaban Questioneer'!AB10</f>
        <v>15</v>
      </c>
      <c r="O12" s="50">
        <f>'1.Jawaban Questioneer'!AC10</f>
        <v>3</v>
      </c>
      <c r="P12" s="50">
        <f>'1.Jawaban Questioneer'!AD10</f>
        <v>1</v>
      </c>
      <c r="Q12" s="50">
        <f>'1.Jawaban Questioneer'!AE10</f>
        <v>25</v>
      </c>
    </row>
    <row r="13" spans="1:17" ht="38.25">
      <c r="A13" s="36">
        <v>8</v>
      </c>
      <c r="B13" s="37"/>
      <c r="C13" s="38"/>
      <c r="D13" s="42"/>
      <c r="E13" s="43"/>
      <c r="F13" s="41"/>
      <c r="G13" s="43"/>
      <c r="H13" s="43"/>
      <c r="I13" s="51"/>
      <c r="J13" s="41" t="s">
        <v>41</v>
      </c>
      <c r="K13" s="41" t="str">
        <f t="shared" si="3"/>
        <v>Kurang Memadai</v>
      </c>
      <c r="L13" s="43">
        <f t="shared" si="4"/>
        <v>2</v>
      </c>
      <c r="M13" s="50">
        <f>'1.Jawaban Questioneer'!AA11</f>
        <v>6</v>
      </c>
      <c r="N13" s="50">
        <f>'1.Jawaban Questioneer'!AB11</f>
        <v>15</v>
      </c>
      <c r="O13" s="50">
        <f>'1.Jawaban Questioneer'!AC11</f>
        <v>4</v>
      </c>
      <c r="P13" s="50">
        <f>'1.Jawaban Questioneer'!AD11</f>
        <v>0</v>
      </c>
      <c r="Q13" s="50">
        <f>'1.Jawaban Questioneer'!AE11</f>
        <v>25</v>
      </c>
    </row>
    <row r="14" spans="1:17" ht="70.5" customHeight="1">
      <c r="A14" s="36">
        <v>9</v>
      </c>
      <c r="B14" s="37"/>
      <c r="C14" s="38"/>
      <c r="D14" s="39"/>
      <c r="E14" s="40"/>
      <c r="F14" s="41" t="s">
        <v>42</v>
      </c>
      <c r="G14" s="40" t="str">
        <f>IF(H14=1,"Tidak Memadai",IF(H14=2,"Kurang Memadai",IF(H14=3,"Cukup Memadai","Memadai")))</f>
        <v>Kurang Memadai</v>
      </c>
      <c r="H14" s="40">
        <f>L14</f>
        <v>2</v>
      </c>
      <c r="I14" s="49"/>
      <c r="J14" s="41" t="s">
        <v>43</v>
      </c>
      <c r="K14" s="41" t="str">
        <f t="shared" si="3"/>
        <v>Kurang Memadai</v>
      </c>
      <c r="L14" s="43">
        <f t="shared" si="4"/>
        <v>2</v>
      </c>
      <c r="M14" s="50">
        <f>'1.Jawaban Questioneer'!AA12</f>
        <v>7</v>
      </c>
      <c r="N14" s="50">
        <f>'1.Jawaban Questioneer'!AB12</f>
        <v>13</v>
      </c>
      <c r="O14" s="50">
        <f>'1.Jawaban Questioneer'!AC12</f>
        <v>5</v>
      </c>
      <c r="P14" s="50">
        <f>'1.Jawaban Questioneer'!AD12</f>
        <v>0</v>
      </c>
      <c r="Q14" s="50">
        <f>'1.Jawaban Questioneer'!AE12</f>
        <v>25</v>
      </c>
    </row>
    <row r="15" spans="1:17" ht="54">
      <c r="A15" s="36">
        <v>10</v>
      </c>
      <c r="B15" s="37"/>
      <c r="C15" s="38"/>
      <c r="D15" s="39"/>
      <c r="E15" s="40"/>
      <c r="F15" s="41" t="s">
        <v>44</v>
      </c>
      <c r="G15" s="40" t="str">
        <f>IF(H15=1,"Tidak Memadai",IF(H15=2,"Kurang Memadai",IF(H15=3,"Cukup Memadai","Memadai")))</f>
        <v>Kurang Memadai</v>
      </c>
      <c r="H15" s="40">
        <f>MODE(L15:L18)</f>
        <v>2</v>
      </c>
      <c r="I15" s="49"/>
      <c r="J15" s="41" t="s">
        <v>45</v>
      </c>
      <c r="K15" s="41" t="str">
        <f t="shared" si="3"/>
        <v>Kurang Memadai</v>
      </c>
      <c r="L15" s="43">
        <f t="shared" si="4"/>
        <v>2</v>
      </c>
      <c r="M15" s="50">
        <f>'1.Jawaban Questioneer'!AA13</f>
        <v>4</v>
      </c>
      <c r="N15" s="50">
        <f>'1.Jawaban Questioneer'!AB13</f>
        <v>15</v>
      </c>
      <c r="O15" s="50">
        <f>'1.Jawaban Questioneer'!AC13</f>
        <v>5</v>
      </c>
      <c r="P15" s="50">
        <f>'1.Jawaban Questioneer'!AD13</f>
        <v>1</v>
      </c>
      <c r="Q15" s="50">
        <f>'1.Jawaban Questioneer'!AE13</f>
        <v>25</v>
      </c>
    </row>
    <row r="16" spans="1:17" ht="25.5">
      <c r="A16" s="36">
        <v>11</v>
      </c>
      <c r="B16" s="37"/>
      <c r="C16" s="38"/>
      <c r="D16" s="39"/>
      <c r="E16" s="40"/>
      <c r="F16" s="41"/>
      <c r="G16" s="40"/>
      <c r="H16" s="40"/>
      <c r="I16" s="49"/>
      <c r="J16" s="41" t="s">
        <v>46</v>
      </c>
      <c r="K16" s="41" t="str">
        <f t="shared" si="3"/>
        <v>Kurang Memadai</v>
      </c>
      <c r="L16" s="43">
        <f t="shared" si="4"/>
        <v>2</v>
      </c>
      <c r="M16" s="50">
        <f>'1.Jawaban Questioneer'!AA14</f>
        <v>4</v>
      </c>
      <c r="N16" s="50">
        <f>'1.Jawaban Questioneer'!AB14</f>
        <v>17</v>
      </c>
      <c r="O16" s="50">
        <f>'1.Jawaban Questioneer'!AC14</f>
        <v>3</v>
      </c>
      <c r="P16" s="50">
        <f>'1.Jawaban Questioneer'!AD14</f>
        <v>1</v>
      </c>
      <c r="Q16" s="50">
        <f>'1.Jawaban Questioneer'!AE14</f>
        <v>25</v>
      </c>
    </row>
    <row r="17" spans="1:17" ht="25.5">
      <c r="A17" s="36">
        <v>12</v>
      </c>
      <c r="B17" s="37"/>
      <c r="C17" s="38"/>
      <c r="D17" s="42"/>
      <c r="E17" s="43"/>
      <c r="F17" s="41"/>
      <c r="G17" s="43"/>
      <c r="H17" s="43"/>
      <c r="I17" s="51"/>
      <c r="J17" s="41" t="s">
        <v>47</v>
      </c>
      <c r="K17" s="41" t="str">
        <f t="shared" si="3"/>
        <v>Kurang Memadai</v>
      </c>
      <c r="L17" s="43">
        <f t="shared" si="4"/>
        <v>2</v>
      </c>
      <c r="M17" s="50">
        <f>'1.Jawaban Questioneer'!AA15</f>
        <v>3</v>
      </c>
      <c r="N17" s="50">
        <f>'1.Jawaban Questioneer'!AB15</f>
        <v>17</v>
      </c>
      <c r="O17" s="50">
        <f>'1.Jawaban Questioneer'!AC15</f>
        <v>4</v>
      </c>
      <c r="P17" s="50">
        <f>'1.Jawaban Questioneer'!AD15</f>
        <v>1</v>
      </c>
      <c r="Q17" s="50">
        <f>'1.Jawaban Questioneer'!AE15</f>
        <v>25</v>
      </c>
    </row>
    <row r="18" spans="1:17" ht="38.25">
      <c r="A18" s="36">
        <v>13</v>
      </c>
      <c r="B18" s="37"/>
      <c r="C18" s="38"/>
      <c r="D18" s="42"/>
      <c r="E18" s="43"/>
      <c r="F18" s="41"/>
      <c r="G18" s="43"/>
      <c r="H18" s="43"/>
      <c r="I18" s="51"/>
      <c r="J18" s="41" t="s">
        <v>48</v>
      </c>
      <c r="K18" s="41" t="str">
        <f t="shared" si="3"/>
        <v>Kurang Memadai</v>
      </c>
      <c r="L18" s="43">
        <f t="shared" si="4"/>
        <v>2</v>
      </c>
      <c r="M18" s="50">
        <f>'1.Jawaban Questioneer'!AA16</f>
        <v>3</v>
      </c>
      <c r="N18" s="50">
        <f>'1.Jawaban Questioneer'!AB16</f>
        <v>13</v>
      </c>
      <c r="O18" s="50">
        <f>'1.Jawaban Questioneer'!AC16</f>
        <v>7</v>
      </c>
      <c r="P18" s="50">
        <f>'1.Jawaban Questioneer'!AD16</f>
        <v>2</v>
      </c>
      <c r="Q18" s="50">
        <f>'1.Jawaban Questioneer'!AE16</f>
        <v>25</v>
      </c>
    </row>
    <row r="19" spans="1:17" ht="25.5">
      <c r="A19" s="36">
        <v>14</v>
      </c>
      <c r="B19" s="37"/>
      <c r="C19" s="38"/>
      <c r="D19" s="42"/>
      <c r="E19" s="43"/>
      <c r="F19" s="41"/>
      <c r="G19" s="43"/>
      <c r="H19" s="43"/>
      <c r="I19" s="51"/>
      <c r="J19" s="41" t="s">
        <v>49</v>
      </c>
      <c r="K19" s="41" t="str">
        <f t="shared" si="3"/>
        <v>Cukup Memadai</v>
      </c>
      <c r="L19" s="43">
        <f t="shared" si="4"/>
        <v>3</v>
      </c>
      <c r="M19" s="50">
        <f>'1.Jawaban Questioneer'!AA17</f>
        <v>0</v>
      </c>
      <c r="N19" s="50">
        <f>'1.Jawaban Questioneer'!AB17</f>
        <v>0</v>
      </c>
      <c r="O19" s="50">
        <f>'1.Jawaban Questioneer'!AC17</f>
        <v>20</v>
      </c>
      <c r="P19" s="50">
        <f>'1.Jawaban Questioneer'!AD17</f>
        <v>5</v>
      </c>
      <c r="Q19" s="50">
        <f>'1.Jawaban Questioneer'!AE17</f>
        <v>25</v>
      </c>
    </row>
    <row r="20" spans="1:17" ht="54.75" customHeight="1">
      <c r="A20" s="36">
        <v>15</v>
      </c>
      <c r="B20" s="37"/>
      <c r="C20" s="38"/>
      <c r="D20" s="39"/>
      <c r="E20" s="40"/>
      <c r="F20" s="41" t="s">
        <v>50</v>
      </c>
      <c r="G20" s="40" t="str">
        <f>IF(H20=1,"Tidak Memadai",IF(H20=2,"Kurang Memadai",IF(H20=3,"Cukup Memadai","Memadai")))</f>
        <v>Kurang Memadai</v>
      </c>
      <c r="H20" s="40">
        <f>MODE(L20:L22)</f>
        <v>2</v>
      </c>
      <c r="I20" s="49"/>
      <c r="J20" s="41" t="s">
        <v>51</v>
      </c>
      <c r="K20" s="41" t="str">
        <f t="shared" si="3"/>
        <v>Kurang Memadai</v>
      </c>
      <c r="L20" s="43">
        <f t="shared" si="4"/>
        <v>2</v>
      </c>
      <c r="M20" s="50">
        <f>'1.Jawaban Questioneer'!AA18</f>
        <v>1</v>
      </c>
      <c r="N20" s="50">
        <f>'1.Jawaban Questioneer'!AB18</f>
        <v>16</v>
      </c>
      <c r="O20" s="50">
        <f>'1.Jawaban Questioneer'!AC18</f>
        <v>6</v>
      </c>
      <c r="P20" s="50">
        <f>'1.Jawaban Questioneer'!AD18</f>
        <v>2</v>
      </c>
      <c r="Q20" s="50">
        <f>'1.Jawaban Questioneer'!AE18</f>
        <v>25</v>
      </c>
    </row>
    <row r="21" spans="1:17" ht="38.25">
      <c r="A21" s="36">
        <v>16</v>
      </c>
      <c r="B21" s="37"/>
      <c r="C21" s="38"/>
      <c r="D21" s="42"/>
      <c r="E21" s="43"/>
      <c r="F21" s="41"/>
      <c r="G21" s="40"/>
      <c r="H21" s="43"/>
      <c r="I21" s="51"/>
      <c r="J21" s="41" t="s">
        <v>52</v>
      </c>
      <c r="K21" s="41" t="str">
        <f t="shared" si="3"/>
        <v>Kurang Memadai</v>
      </c>
      <c r="L21" s="43">
        <f t="shared" si="4"/>
        <v>2</v>
      </c>
      <c r="M21" s="50">
        <f>'1.Jawaban Questioneer'!AA19</f>
        <v>0</v>
      </c>
      <c r="N21" s="50">
        <f>'1.Jawaban Questioneer'!AB19</f>
        <v>17</v>
      </c>
      <c r="O21" s="50">
        <f>'1.Jawaban Questioneer'!AC19</f>
        <v>7</v>
      </c>
      <c r="P21" s="50">
        <f>'1.Jawaban Questioneer'!AD19</f>
        <v>1</v>
      </c>
      <c r="Q21" s="50">
        <f>'1.Jawaban Questioneer'!AE19</f>
        <v>25</v>
      </c>
    </row>
    <row r="22" spans="1:17" ht="38.25">
      <c r="A22" s="36">
        <v>17</v>
      </c>
      <c r="B22" s="37"/>
      <c r="C22" s="38"/>
      <c r="D22" s="42"/>
      <c r="E22" s="43"/>
      <c r="F22" s="41"/>
      <c r="G22" s="40"/>
      <c r="H22" s="43"/>
      <c r="I22" s="51"/>
      <c r="J22" s="41" t="s">
        <v>53</v>
      </c>
      <c r="K22" s="41" t="str">
        <f t="shared" si="3"/>
        <v>Kurang Memadai</v>
      </c>
      <c r="L22" s="43">
        <f t="shared" si="4"/>
        <v>2</v>
      </c>
      <c r="M22" s="50">
        <f>'1.Jawaban Questioneer'!AA20</f>
        <v>2</v>
      </c>
      <c r="N22" s="50">
        <f>'1.Jawaban Questioneer'!AB20</f>
        <v>18</v>
      </c>
      <c r="O22" s="50">
        <f>'1.Jawaban Questioneer'!AC20</f>
        <v>4</v>
      </c>
      <c r="P22" s="50">
        <f>'1.Jawaban Questioneer'!AD20</f>
        <v>1</v>
      </c>
      <c r="Q22" s="50">
        <f>'1.Jawaban Questioneer'!AE20</f>
        <v>25</v>
      </c>
    </row>
    <row r="23" spans="1:17" ht="82.5">
      <c r="A23" s="36">
        <v>18</v>
      </c>
      <c r="B23" s="37" t="s">
        <v>54</v>
      </c>
      <c r="C23" s="38" t="s">
        <v>55</v>
      </c>
      <c r="D23" s="39" t="str">
        <f>IF(E23=1,"Tidak Memadai",IF(E23=2,"Kurang Memadai",IF(E23=3,"Cukup Memadai","Memadai")))</f>
        <v>Kurang Memadai</v>
      </c>
      <c r="E23" s="40">
        <f>MODE(H23:H34)</f>
        <v>2</v>
      </c>
      <c r="F23" s="41" t="s">
        <v>56</v>
      </c>
      <c r="G23" s="40" t="str">
        <f>IF(H23=1,"Tidak Memadai",IF(H23=2,"Kurang Memadai",IF(H23=3,"Cukup Memadai","Memadai")))</f>
        <v>Kurang Memadai</v>
      </c>
      <c r="H23" s="40">
        <f>MODE(L23:L25)</f>
        <v>2</v>
      </c>
      <c r="I23" s="49"/>
      <c r="J23" s="41" t="s">
        <v>57</v>
      </c>
      <c r="K23" s="41" t="str">
        <f t="shared" si="3"/>
        <v>Kurang Memadai</v>
      </c>
      <c r="L23" s="43">
        <f t="shared" si="4"/>
        <v>2</v>
      </c>
      <c r="M23" s="50">
        <f>'1.Jawaban Questioneer'!AA21</f>
        <v>1</v>
      </c>
      <c r="N23" s="50">
        <f>'1.Jawaban Questioneer'!AB21</f>
        <v>17</v>
      </c>
      <c r="O23" s="50">
        <f>'1.Jawaban Questioneer'!AC21</f>
        <v>7</v>
      </c>
      <c r="P23" s="50">
        <f>'1.Jawaban Questioneer'!AD21</f>
        <v>0</v>
      </c>
      <c r="Q23" s="50">
        <f>'1.Jawaban Questioneer'!AE21</f>
        <v>25</v>
      </c>
    </row>
    <row r="24" spans="1:17" ht="38.25">
      <c r="A24" s="36">
        <v>19</v>
      </c>
      <c r="B24" s="37"/>
      <c r="C24" s="38"/>
      <c r="D24" s="39"/>
      <c r="E24" s="40"/>
      <c r="F24" s="41"/>
      <c r="G24" s="40"/>
      <c r="H24" s="40"/>
      <c r="I24" s="49"/>
      <c r="J24" s="41" t="s">
        <v>58</v>
      </c>
      <c r="K24" s="41" t="str">
        <f t="shared" si="3"/>
        <v>Kurang Memadai</v>
      </c>
      <c r="L24" s="43">
        <f t="shared" si="4"/>
        <v>2</v>
      </c>
      <c r="M24" s="50">
        <f>'1.Jawaban Questioneer'!AA22</f>
        <v>7</v>
      </c>
      <c r="N24" s="50">
        <f>'1.Jawaban Questioneer'!AB22</f>
        <v>7</v>
      </c>
      <c r="O24" s="50">
        <f>'1.Jawaban Questioneer'!AC22</f>
        <v>9</v>
      </c>
      <c r="P24" s="50">
        <f>'1.Jawaban Questioneer'!AD22</f>
        <v>2</v>
      </c>
      <c r="Q24" s="50">
        <f>'1.Jawaban Questioneer'!AE22</f>
        <v>25</v>
      </c>
    </row>
    <row r="25" spans="1:17" ht="25.5">
      <c r="A25" s="36">
        <v>20</v>
      </c>
      <c r="B25" s="37"/>
      <c r="C25" s="38"/>
      <c r="D25" s="42"/>
      <c r="E25" s="43"/>
      <c r="F25" s="41"/>
      <c r="G25" s="40"/>
      <c r="H25" s="43"/>
      <c r="I25" s="51"/>
      <c r="J25" s="41" t="s">
        <v>59</v>
      </c>
      <c r="K25" s="41" t="str">
        <f t="shared" si="3"/>
        <v>Kurang Memadai</v>
      </c>
      <c r="L25" s="43">
        <f t="shared" si="4"/>
        <v>2</v>
      </c>
      <c r="M25" s="50">
        <f>'1.Jawaban Questioneer'!AA23</f>
        <v>1</v>
      </c>
      <c r="N25" s="50">
        <f>'1.Jawaban Questioneer'!AB23</f>
        <v>16</v>
      </c>
      <c r="O25" s="50">
        <f>'1.Jawaban Questioneer'!AC23</f>
        <v>8</v>
      </c>
      <c r="P25" s="50">
        <f>'1.Jawaban Questioneer'!AD23</f>
        <v>0</v>
      </c>
      <c r="Q25" s="50">
        <f>'1.Jawaban Questioneer'!AE23</f>
        <v>25</v>
      </c>
    </row>
    <row r="26" spans="1:17" ht="79.5">
      <c r="A26" s="36">
        <v>21</v>
      </c>
      <c r="B26" s="37"/>
      <c r="C26" s="38"/>
      <c r="D26" s="39"/>
      <c r="E26" s="40"/>
      <c r="F26" s="41" t="s">
        <v>60</v>
      </c>
      <c r="G26" s="40" t="str">
        <f>IF(H26=1,"Tidak Memadai",IF(H26=2,"Kurang Memadai",IF(H26=3,"Cukup Memadai","Memadai")))</f>
        <v>Kurang Memadai</v>
      </c>
      <c r="H26" s="40">
        <f>MODE(L26:L31)</f>
        <v>2</v>
      </c>
      <c r="I26" s="52"/>
      <c r="J26" s="41" t="s">
        <v>61</v>
      </c>
      <c r="K26" s="41" t="str">
        <f t="shared" si="3"/>
        <v>Kurang Memadai</v>
      </c>
      <c r="L26" s="43">
        <f t="shared" si="4"/>
        <v>2</v>
      </c>
      <c r="M26" s="50">
        <f>'1.Jawaban Questioneer'!AA24</f>
        <v>3</v>
      </c>
      <c r="N26" s="50">
        <f>'1.Jawaban Questioneer'!AB24</f>
        <v>13</v>
      </c>
      <c r="O26" s="50">
        <f>'1.Jawaban Questioneer'!AC24</f>
        <v>7</v>
      </c>
      <c r="P26" s="50">
        <f>'1.Jawaban Questioneer'!AD24</f>
        <v>2</v>
      </c>
      <c r="Q26" s="50">
        <f>'1.Jawaban Questioneer'!AE24</f>
        <v>25</v>
      </c>
    </row>
    <row r="27" spans="1:17" ht="38.25">
      <c r="A27" s="36">
        <v>22</v>
      </c>
      <c r="B27" s="37"/>
      <c r="C27" s="38"/>
      <c r="D27" s="42"/>
      <c r="E27" s="43"/>
      <c r="F27" s="41"/>
      <c r="G27" s="40"/>
      <c r="H27" s="43"/>
      <c r="I27" s="53"/>
      <c r="J27" s="41" t="s">
        <v>62</v>
      </c>
      <c r="K27" s="41" t="str">
        <f t="shared" si="3"/>
        <v>Cukup Memadai</v>
      </c>
      <c r="L27" s="43">
        <f t="shared" si="4"/>
        <v>3</v>
      </c>
      <c r="M27" s="50">
        <f>'1.Jawaban Questioneer'!AA25</f>
        <v>1</v>
      </c>
      <c r="N27" s="50">
        <f>'1.Jawaban Questioneer'!AB25</f>
        <v>5</v>
      </c>
      <c r="O27" s="50">
        <f>'1.Jawaban Questioneer'!AC25</f>
        <v>15</v>
      </c>
      <c r="P27" s="50">
        <f>'1.Jawaban Questioneer'!AD25</f>
        <v>4</v>
      </c>
      <c r="Q27" s="50">
        <f>'1.Jawaban Questioneer'!AE25</f>
        <v>25</v>
      </c>
    </row>
    <row r="28" spans="1:17" ht="25.5">
      <c r="A28" s="36">
        <v>23</v>
      </c>
      <c r="B28" s="37"/>
      <c r="C28" s="38"/>
      <c r="D28" s="42"/>
      <c r="E28" s="43"/>
      <c r="F28" s="41"/>
      <c r="G28" s="40"/>
      <c r="H28" s="43"/>
      <c r="I28" s="53"/>
      <c r="J28" s="41" t="s">
        <v>63</v>
      </c>
      <c r="K28" s="41" t="str">
        <f t="shared" si="3"/>
        <v>Kurang Memadai</v>
      </c>
      <c r="L28" s="43">
        <f t="shared" si="4"/>
        <v>2</v>
      </c>
      <c r="M28" s="50">
        <f>'1.Jawaban Questioneer'!AA26</f>
        <v>2</v>
      </c>
      <c r="N28" s="50">
        <f>'1.Jawaban Questioneer'!AB26</f>
        <v>16</v>
      </c>
      <c r="O28" s="50">
        <f>'1.Jawaban Questioneer'!AC26</f>
        <v>6</v>
      </c>
      <c r="P28" s="50">
        <f>'1.Jawaban Questioneer'!AD26</f>
        <v>1</v>
      </c>
      <c r="Q28" s="50">
        <f>'1.Jawaban Questioneer'!AE26</f>
        <v>25</v>
      </c>
    </row>
    <row r="29" spans="1:17" ht="25.5">
      <c r="A29" s="36">
        <v>24</v>
      </c>
      <c r="B29" s="37"/>
      <c r="C29" s="38"/>
      <c r="D29" s="42"/>
      <c r="E29" s="43"/>
      <c r="F29" s="41"/>
      <c r="G29" s="40"/>
      <c r="H29" s="43"/>
      <c r="I29" s="53"/>
      <c r="J29" s="41" t="s">
        <v>64</v>
      </c>
      <c r="K29" s="41" t="str">
        <f t="shared" si="3"/>
        <v>Kurang Memadai</v>
      </c>
      <c r="L29" s="43">
        <f t="shared" si="4"/>
        <v>2</v>
      </c>
      <c r="M29" s="50">
        <f>'1.Jawaban Questioneer'!AA27</f>
        <v>1</v>
      </c>
      <c r="N29" s="50">
        <f>'1.Jawaban Questioneer'!AB27</f>
        <v>16</v>
      </c>
      <c r="O29" s="50">
        <f>'1.Jawaban Questioneer'!AC27</f>
        <v>7</v>
      </c>
      <c r="P29" s="50">
        <f>'1.Jawaban Questioneer'!AD27</f>
        <v>1</v>
      </c>
      <c r="Q29" s="50">
        <f>'1.Jawaban Questioneer'!AE27</f>
        <v>25</v>
      </c>
    </row>
    <row r="30" spans="1:17" ht="38.25">
      <c r="A30" s="36">
        <v>25</v>
      </c>
      <c r="B30" s="37"/>
      <c r="C30" s="38"/>
      <c r="D30" s="42"/>
      <c r="E30" s="43"/>
      <c r="F30" s="41"/>
      <c r="G30" s="40"/>
      <c r="H30" s="43"/>
      <c r="I30" s="53"/>
      <c r="J30" s="41" t="s">
        <v>65</v>
      </c>
      <c r="K30" s="41" t="str">
        <f t="shared" si="3"/>
        <v>Kurang Memadai</v>
      </c>
      <c r="L30" s="43">
        <f t="shared" si="4"/>
        <v>2</v>
      </c>
      <c r="M30" s="50">
        <f>'1.Jawaban Questioneer'!AA28</f>
        <v>4</v>
      </c>
      <c r="N30" s="50">
        <f>'1.Jawaban Questioneer'!AB28</f>
        <v>16</v>
      </c>
      <c r="O30" s="50">
        <f>'1.Jawaban Questioneer'!AC28</f>
        <v>4</v>
      </c>
      <c r="P30" s="50">
        <f>'1.Jawaban Questioneer'!AD28</f>
        <v>1</v>
      </c>
      <c r="Q30" s="50">
        <f>'1.Jawaban Questioneer'!AE28</f>
        <v>25</v>
      </c>
    </row>
    <row r="31" spans="1:17" ht="38.25">
      <c r="A31" s="36">
        <v>26</v>
      </c>
      <c r="B31" s="37"/>
      <c r="C31" s="38"/>
      <c r="D31" s="42"/>
      <c r="E31" s="43"/>
      <c r="F31" s="41"/>
      <c r="G31" s="40"/>
      <c r="H31" s="43"/>
      <c r="I31" s="53"/>
      <c r="J31" s="41" t="s">
        <v>66</v>
      </c>
      <c r="K31" s="41" t="str">
        <f t="shared" si="3"/>
        <v>Cukup Memadai</v>
      </c>
      <c r="L31" s="43">
        <f t="shared" si="4"/>
        <v>3</v>
      </c>
      <c r="M31" s="50">
        <f>'1.Jawaban Questioneer'!AA29</f>
        <v>0</v>
      </c>
      <c r="N31" s="50">
        <f>'1.Jawaban Questioneer'!AB29</f>
        <v>0</v>
      </c>
      <c r="O31" s="50">
        <f>'1.Jawaban Questioneer'!AC29</f>
        <v>19</v>
      </c>
      <c r="P31" s="50">
        <f>'1.Jawaban Questioneer'!AD29</f>
        <v>6</v>
      </c>
      <c r="Q31" s="50">
        <f>'1.Jawaban Questioneer'!AE29</f>
        <v>25</v>
      </c>
    </row>
    <row r="32" spans="1:17" ht="54">
      <c r="A32" s="36">
        <v>27</v>
      </c>
      <c r="B32" s="37"/>
      <c r="C32" s="38"/>
      <c r="D32" s="39"/>
      <c r="E32" s="40"/>
      <c r="F32" s="41" t="s">
        <v>67</v>
      </c>
      <c r="G32" s="40" t="str">
        <f>IF(H32=1,"Tidak Memadai",IF(H32=2,"Kurang Memadai",IF(H32=3,"Cukup Memadai","Memadai")))</f>
        <v>Cukup Memadai</v>
      </c>
      <c r="H32" s="40">
        <f>MODE(L32:L34)</f>
        <v>3</v>
      </c>
      <c r="I32" s="49"/>
      <c r="J32" s="41" t="s">
        <v>68</v>
      </c>
      <c r="K32" s="41" t="str">
        <f t="shared" si="3"/>
        <v>Cukup Memadai</v>
      </c>
      <c r="L32" s="43">
        <f t="shared" si="4"/>
        <v>3</v>
      </c>
      <c r="M32" s="50">
        <f>'1.Jawaban Questioneer'!AA30</f>
        <v>1</v>
      </c>
      <c r="N32" s="50">
        <f>'1.Jawaban Questioneer'!AB30</f>
        <v>3</v>
      </c>
      <c r="O32" s="50">
        <f>'1.Jawaban Questioneer'!AC30</f>
        <v>18</v>
      </c>
      <c r="P32" s="50">
        <f>'1.Jawaban Questioneer'!AD30</f>
        <v>3</v>
      </c>
      <c r="Q32" s="50">
        <f>'1.Jawaban Questioneer'!AE30</f>
        <v>25</v>
      </c>
    </row>
    <row r="33" spans="1:17" ht="51">
      <c r="A33" s="36">
        <v>28</v>
      </c>
      <c r="B33" s="37"/>
      <c r="C33" s="38"/>
      <c r="D33" s="42"/>
      <c r="E33" s="43"/>
      <c r="F33" s="41"/>
      <c r="G33" s="40"/>
      <c r="H33" s="43"/>
      <c r="I33" s="51"/>
      <c r="J33" s="41" t="s">
        <v>69</v>
      </c>
      <c r="K33" s="41" t="str">
        <f t="shared" si="3"/>
        <v>Cukup Memadai</v>
      </c>
      <c r="L33" s="43">
        <f t="shared" si="4"/>
        <v>3</v>
      </c>
      <c r="M33" s="50">
        <f>'1.Jawaban Questioneer'!AA31</f>
        <v>1</v>
      </c>
      <c r="N33" s="50">
        <f>'1.Jawaban Questioneer'!AB31</f>
        <v>4</v>
      </c>
      <c r="O33" s="50">
        <f>'1.Jawaban Questioneer'!AC31</f>
        <v>18</v>
      </c>
      <c r="P33" s="50">
        <f>'1.Jawaban Questioneer'!AD31</f>
        <v>2</v>
      </c>
      <c r="Q33" s="50">
        <f>'1.Jawaban Questioneer'!AE31</f>
        <v>25</v>
      </c>
    </row>
    <row r="34" spans="1:17" ht="25.5">
      <c r="A34" s="36">
        <v>29</v>
      </c>
      <c r="B34" s="37"/>
      <c r="C34" s="38"/>
      <c r="D34" s="42"/>
      <c r="E34" s="43"/>
      <c r="F34" s="41"/>
      <c r="G34" s="40"/>
      <c r="H34" s="43"/>
      <c r="I34" s="51"/>
      <c r="J34" s="41" t="s">
        <v>70</v>
      </c>
      <c r="K34" s="41" t="str">
        <f t="shared" si="3"/>
        <v>Cukup Memadai</v>
      </c>
      <c r="L34" s="43">
        <f t="shared" si="4"/>
        <v>3</v>
      </c>
      <c r="M34" s="50">
        <f>'1.Jawaban Questioneer'!AA32</f>
        <v>0</v>
      </c>
      <c r="N34" s="50">
        <f>'1.Jawaban Questioneer'!AB32</f>
        <v>0</v>
      </c>
      <c r="O34" s="50">
        <f>'1.Jawaban Questioneer'!AC32</f>
        <v>22</v>
      </c>
      <c r="P34" s="50">
        <f>'1.Jawaban Questioneer'!AD32</f>
        <v>3</v>
      </c>
      <c r="Q34" s="50">
        <f>'1.Jawaban Questioneer'!AE32</f>
        <v>25</v>
      </c>
    </row>
    <row r="35" spans="1:17" ht="76.5">
      <c r="A35" s="36">
        <v>30</v>
      </c>
      <c r="B35" s="37" t="s">
        <v>71</v>
      </c>
      <c r="C35" s="38" t="s">
        <v>72</v>
      </c>
      <c r="D35" s="39" t="str">
        <f>IF(E35=1,"Tidak Memadai",IF(E35=2,"Kurang Memadai",IF(E35=3,"Cukup Memadai","Memadai")))</f>
        <v>Cukup Memadai</v>
      </c>
      <c r="E35" s="40">
        <f>MODE(H35:H41)</f>
        <v>3</v>
      </c>
      <c r="F35" s="41" t="s">
        <v>73</v>
      </c>
      <c r="G35" s="40" t="str">
        <f>IF(H35=1,"Tidak Memadai",IF(H35=2,"Kurang Memadai",IF(H35=3,"Cukup Memadai","Memadai")))</f>
        <v>Cukup Memadai</v>
      </c>
      <c r="H35" s="40">
        <f>MODE(L35:L39)</f>
        <v>3</v>
      </c>
      <c r="I35" s="52"/>
      <c r="J35" s="41" t="s">
        <v>74</v>
      </c>
      <c r="K35" s="41" t="str">
        <f t="shared" si="3"/>
        <v>Cukup Memadai</v>
      </c>
      <c r="L35" s="43">
        <f t="shared" si="4"/>
        <v>3</v>
      </c>
      <c r="M35" s="50">
        <f>'1.Jawaban Questioneer'!AA33</f>
        <v>0</v>
      </c>
      <c r="N35" s="50">
        <f>'1.Jawaban Questioneer'!AB33</f>
        <v>4</v>
      </c>
      <c r="O35" s="50">
        <f>'1.Jawaban Questioneer'!AC33</f>
        <v>18</v>
      </c>
      <c r="P35" s="50">
        <f>'1.Jawaban Questioneer'!AD33</f>
        <v>3</v>
      </c>
      <c r="Q35" s="50">
        <f>'1.Jawaban Questioneer'!AE33</f>
        <v>25</v>
      </c>
    </row>
    <row r="36" spans="1:17" ht="38.25">
      <c r="A36" s="36">
        <v>31</v>
      </c>
      <c r="B36" s="37"/>
      <c r="C36" s="38"/>
      <c r="D36" s="42"/>
      <c r="E36" s="43"/>
      <c r="F36" s="41"/>
      <c r="G36" s="40"/>
      <c r="H36" s="43"/>
      <c r="I36" s="53"/>
      <c r="J36" s="41" t="s">
        <v>75</v>
      </c>
      <c r="K36" s="41" t="str">
        <f t="shared" si="3"/>
        <v>Cukup Memadai</v>
      </c>
      <c r="L36" s="43">
        <f t="shared" si="4"/>
        <v>3</v>
      </c>
      <c r="M36" s="50">
        <f>'1.Jawaban Questioneer'!AA34</f>
        <v>0</v>
      </c>
      <c r="N36" s="50">
        <f>'1.Jawaban Questioneer'!AB34</f>
        <v>4</v>
      </c>
      <c r="O36" s="50">
        <f>'1.Jawaban Questioneer'!AC34</f>
        <v>18</v>
      </c>
      <c r="P36" s="50">
        <f>'1.Jawaban Questioneer'!AD34</f>
        <v>3</v>
      </c>
      <c r="Q36" s="50">
        <f>'1.Jawaban Questioneer'!AE34</f>
        <v>25</v>
      </c>
    </row>
    <row r="37" spans="1:17" ht="51">
      <c r="A37" s="36">
        <v>32</v>
      </c>
      <c r="B37" s="37"/>
      <c r="C37" s="38"/>
      <c r="D37" s="42"/>
      <c r="E37" s="43"/>
      <c r="F37" s="41"/>
      <c r="G37" s="40"/>
      <c r="H37" s="43"/>
      <c r="I37" s="53"/>
      <c r="J37" s="41" t="s">
        <v>76</v>
      </c>
      <c r="K37" s="41" t="str">
        <f t="shared" si="3"/>
        <v>Cukup Memadai</v>
      </c>
      <c r="L37" s="43">
        <f t="shared" si="4"/>
        <v>3</v>
      </c>
      <c r="M37" s="50">
        <f>'1.Jawaban Questioneer'!AA35</f>
        <v>0</v>
      </c>
      <c r="N37" s="50">
        <f>'1.Jawaban Questioneer'!AB35</f>
        <v>3</v>
      </c>
      <c r="O37" s="50">
        <f>'1.Jawaban Questioneer'!AC35</f>
        <v>17</v>
      </c>
      <c r="P37" s="50">
        <f>'1.Jawaban Questioneer'!AD35</f>
        <v>5</v>
      </c>
      <c r="Q37" s="50">
        <f>'1.Jawaban Questioneer'!AE35</f>
        <v>25</v>
      </c>
    </row>
    <row r="38" spans="1:17" ht="38.25">
      <c r="A38" s="36">
        <v>33</v>
      </c>
      <c r="B38" s="37"/>
      <c r="C38" s="38"/>
      <c r="D38" s="42"/>
      <c r="E38" s="43"/>
      <c r="F38" s="41"/>
      <c r="G38" s="40"/>
      <c r="H38" s="43"/>
      <c r="I38" s="53"/>
      <c r="J38" s="41" t="s">
        <v>77</v>
      </c>
      <c r="K38" s="41" t="str">
        <f t="shared" si="3"/>
        <v>Cukup Memadai</v>
      </c>
      <c r="L38" s="43">
        <f t="shared" si="4"/>
        <v>3</v>
      </c>
      <c r="M38" s="50">
        <f>'1.Jawaban Questioneer'!AA36</f>
        <v>0</v>
      </c>
      <c r="N38" s="50">
        <f>'1.Jawaban Questioneer'!AB36</f>
        <v>2</v>
      </c>
      <c r="O38" s="50">
        <f>'1.Jawaban Questioneer'!AC36</f>
        <v>18</v>
      </c>
      <c r="P38" s="50">
        <f>'1.Jawaban Questioneer'!AD36</f>
        <v>5</v>
      </c>
      <c r="Q38" s="50">
        <f>'1.Jawaban Questioneer'!AE36</f>
        <v>25</v>
      </c>
    </row>
    <row r="39" spans="1:17" ht="38.25">
      <c r="A39" s="36">
        <v>34</v>
      </c>
      <c r="B39" s="37"/>
      <c r="C39" s="38"/>
      <c r="D39" s="42"/>
      <c r="E39" s="43"/>
      <c r="F39" s="41"/>
      <c r="G39" s="40"/>
      <c r="H39" s="43"/>
      <c r="I39" s="53"/>
      <c r="J39" s="41" t="s">
        <v>78</v>
      </c>
      <c r="K39" s="41" t="str">
        <f t="shared" si="3"/>
        <v>Cukup Memadai</v>
      </c>
      <c r="L39" s="43">
        <f t="shared" si="4"/>
        <v>3</v>
      </c>
      <c r="M39" s="50">
        <f>'1.Jawaban Questioneer'!AA37</f>
        <v>0</v>
      </c>
      <c r="N39" s="50">
        <f>'1.Jawaban Questioneer'!AB37</f>
        <v>3</v>
      </c>
      <c r="O39" s="50">
        <f>'1.Jawaban Questioneer'!AC37</f>
        <v>18</v>
      </c>
      <c r="P39" s="50">
        <f>'1.Jawaban Questioneer'!AD37</f>
        <v>4</v>
      </c>
      <c r="Q39" s="50">
        <f>'1.Jawaban Questioneer'!AE37</f>
        <v>25</v>
      </c>
    </row>
    <row r="40" spans="1:17" ht="38.25">
      <c r="A40" s="36">
        <v>35</v>
      </c>
      <c r="B40" s="37"/>
      <c r="C40" s="38"/>
      <c r="D40" s="39"/>
      <c r="E40" s="40"/>
      <c r="F40" s="44" t="s">
        <v>79</v>
      </c>
      <c r="G40" s="40" t="str">
        <f t="shared" ref="G40" si="6">IF(H40=1,"Tidak Memadai",IF(H40=2,"Kurang Memadai",IF(H40=3,"Cukup Memadai","Memadai")))</f>
        <v>Cukup Memadai</v>
      </c>
      <c r="H40" s="40">
        <f>L40</f>
        <v>3</v>
      </c>
      <c r="I40" s="52"/>
      <c r="J40" s="41" t="s">
        <v>80</v>
      </c>
      <c r="K40" s="41" t="str">
        <f t="shared" ref="K40:K70" si="7">IF($M40=MAX($M40:$P40),"Tidak Memadai",IF($M40+$N40&gt;$O40+$P40,"Kurang Memadai",IF($O40=MAX($M40:$P40),"Cukup Memadai","Memadai")))</f>
        <v>Cukup Memadai</v>
      </c>
      <c r="L40" s="43">
        <f t="shared" ref="L40:L70" si="8">IF($M40=MAX($M40:$P40),1,IF($M40+$N40&gt;$O40+$P40,2,IF($O40=MAX($M40:$P40),3,4)))</f>
        <v>3</v>
      </c>
      <c r="M40" s="50">
        <f>'1.Jawaban Questioneer'!AA38</f>
        <v>0</v>
      </c>
      <c r="N40" s="50">
        <f>'1.Jawaban Questioneer'!AB38</f>
        <v>6</v>
      </c>
      <c r="O40" s="50">
        <f>'1.Jawaban Questioneer'!AC38</f>
        <v>17</v>
      </c>
      <c r="P40" s="50">
        <f>'1.Jawaban Questioneer'!AD38</f>
        <v>2</v>
      </c>
      <c r="Q40" s="50">
        <f>'1.Jawaban Questioneer'!AE38</f>
        <v>25</v>
      </c>
    </row>
    <row r="41" spans="1:17" ht="51">
      <c r="A41" s="36">
        <v>36</v>
      </c>
      <c r="B41" s="37"/>
      <c r="C41" s="38"/>
      <c r="D41" s="39"/>
      <c r="E41" s="40"/>
      <c r="F41" s="44" t="s">
        <v>81</v>
      </c>
      <c r="G41" s="40" t="str">
        <f>IF(H41=1,"Tidak Memadai",IF(H41=2,"Kurang Memadai",IF(H41=3,"Cukup Memadai","Memadai")))</f>
        <v>Cukup Memadai</v>
      </c>
      <c r="H41" s="40">
        <f>L41</f>
        <v>3</v>
      </c>
      <c r="I41" s="52"/>
      <c r="J41" s="41" t="s">
        <v>82</v>
      </c>
      <c r="K41" s="41" t="str">
        <f t="shared" si="7"/>
        <v>Cukup Memadai</v>
      </c>
      <c r="L41" s="43">
        <f t="shared" si="8"/>
        <v>3</v>
      </c>
      <c r="M41" s="50">
        <f>'1.Jawaban Questioneer'!AA39</f>
        <v>0</v>
      </c>
      <c r="N41" s="50">
        <f>'1.Jawaban Questioneer'!AB39</f>
        <v>5</v>
      </c>
      <c r="O41" s="50">
        <f>'1.Jawaban Questioneer'!AC39</f>
        <v>17</v>
      </c>
      <c r="P41" s="50">
        <f>'1.Jawaban Questioneer'!AD39</f>
        <v>3</v>
      </c>
      <c r="Q41" s="50">
        <f>'1.Jawaban Questioneer'!AE39</f>
        <v>25</v>
      </c>
    </row>
    <row r="42" spans="1:17" ht="38.25">
      <c r="A42" s="36">
        <v>37</v>
      </c>
      <c r="B42" s="45" t="s">
        <v>83</v>
      </c>
      <c r="C42" s="183" t="s">
        <v>84</v>
      </c>
      <c r="D42" s="39" t="str">
        <f>IF(E42=1,"Tidak Memadai",IF(E42=2,"Kurang Memadai",IF(E42=3,"Cukup Memadai","Memadai")))</f>
        <v>Cukup Memadai</v>
      </c>
      <c r="E42" s="40">
        <f>MODE(H42:H49)</f>
        <v>3</v>
      </c>
      <c r="F42" s="44" t="s">
        <v>85</v>
      </c>
      <c r="G42" s="40" t="str">
        <f>IF(H42=1,"Tidak Memadai",IF(H42=2,"Kurang Memadai",IF(H42=3,"Cukup Memadai","Memadai")))</f>
        <v>Cukup Memadai</v>
      </c>
      <c r="H42" s="40">
        <f>MODE(L42:L45)</f>
        <v>3</v>
      </c>
      <c r="I42" s="52"/>
      <c r="J42" s="41" t="s">
        <v>86</v>
      </c>
      <c r="K42" s="41" t="str">
        <f t="shared" si="7"/>
        <v>Cukup Memadai</v>
      </c>
      <c r="L42" s="43">
        <f t="shared" si="8"/>
        <v>3</v>
      </c>
      <c r="M42" s="50">
        <f>'1.Jawaban Questioneer'!AA40</f>
        <v>1</v>
      </c>
      <c r="N42" s="50">
        <f>'1.Jawaban Questioneer'!AB40</f>
        <v>4</v>
      </c>
      <c r="O42" s="50">
        <f>'1.Jawaban Questioneer'!AC40</f>
        <v>19</v>
      </c>
      <c r="P42" s="50">
        <f>'1.Jawaban Questioneer'!AD40</f>
        <v>1</v>
      </c>
      <c r="Q42" s="50">
        <f>'1.Jawaban Questioneer'!AE40</f>
        <v>25</v>
      </c>
    </row>
    <row r="43" spans="1:17" ht="45.75" customHeight="1">
      <c r="A43" s="36">
        <v>38</v>
      </c>
      <c r="B43" s="46"/>
      <c r="C43" s="184"/>
      <c r="D43" s="47"/>
      <c r="E43" s="48"/>
      <c r="F43" s="44"/>
      <c r="G43" s="40"/>
      <c r="H43" s="48"/>
      <c r="I43" s="54"/>
      <c r="J43" s="41" t="s">
        <v>87</v>
      </c>
      <c r="K43" s="41" t="str">
        <f t="shared" si="7"/>
        <v>Cukup Memadai</v>
      </c>
      <c r="L43" s="43">
        <f t="shared" si="8"/>
        <v>3</v>
      </c>
      <c r="M43" s="50">
        <f>'1.Jawaban Questioneer'!AA41</f>
        <v>0</v>
      </c>
      <c r="N43" s="50">
        <f>'1.Jawaban Questioneer'!AB41</f>
        <v>5</v>
      </c>
      <c r="O43" s="50">
        <f>'1.Jawaban Questioneer'!AC41</f>
        <v>18</v>
      </c>
      <c r="P43" s="50">
        <f>'1.Jawaban Questioneer'!AD41</f>
        <v>2</v>
      </c>
      <c r="Q43" s="50">
        <f>'1.Jawaban Questioneer'!AE41</f>
        <v>25</v>
      </c>
    </row>
    <row r="44" spans="1:17" ht="38.25">
      <c r="A44" s="36">
        <v>39</v>
      </c>
      <c r="B44" s="37"/>
      <c r="C44" s="38"/>
      <c r="D44" s="47"/>
      <c r="E44" s="48"/>
      <c r="F44" s="44"/>
      <c r="G44" s="40"/>
      <c r="H44" s="48"/>
      <c r="I44" s="54"/>
      <c r="J44" s="41" t="s">
        <v>88</v>
      </c>
      <c r="K44" s="41" t="str">
        <f t="shared" si="7"/>
        <v>Cukup Memadai</v>
      </c>
      <c r="L44" s="43">
        <f t="shared" si="8"/>
        <v>3</v>
      </c>
      <c r="M44" s="50">
        <f>'1.Jawaban Questioneer'!AA42</f>
        <v>0</v>
      </c>
      <c r="N44" s="50">
        <f>'1.Jawaban Questioneer'!AB42</f>
        <v>10</v>
      </c>
      <c r="O44" s="50">
        <f>'1.Jawaban Questioneer'!AC42</f>
        <v>14</v>
      </c>
      <c r="P44" s="50">
        <f>'1.Jawaban Questioneer'!AD42</f>
        <v>1</v>
      </c>
      <c r="Q44" s="50">
        <f>'1.Jawaban Questioneer'!AE42</f>
        <v>25</v>
      </c>
    </row>
    <row r="45" spans="1:17" ht="38.25">
      <c r="A45" s="36">
        <v>40</v>
      </c>
      <c r="B45" s="37"/>
      <c r="C45" s="38"/>
      <c r="D45" s="47"/>
      <c r="E45" s="48"/>
      <c r="F45" s="44"/>
      <c r="G45" s="40"/>
      <c r="H45" s="48"/>
      <c r="I45" s="54"/>
      <c r="J45" s="41" t="s">
        <v>89</v>
      </c>
      <c r="K45" s="41" t="str">
        <f t="shared" si="7"/>
        <v>Cukup Memadai</v>
      </c>
      <c r="L45" s="43">
        <f t="shared" si="8"/>
        <v>3</v>
      </c>
      <c r="M45" s="50">
        <f>'1.Jawaban Questioneer'!AA43</f>
        <v>0</v>
      </c>
      <c r="N45" s="50">
        <f>'1.Jawaban Questioneer'!AB43</f>
        <v>4</v>
      </c>
      <c r="O45" s="50">
        <f>'1.Jawaban Questioneer'!AC43</f>
        <v>20</v>
      </c>
      <c r="P45" s="50">
        <f>'1.Jawaban Questioneer'!AD43</f>
        <v>1</v>
      </c>
      <c r="Q45" s="50">
        <f>'1.Jawaban Questioneer'!AE43</f>
        <v>25</v>
      </c>
    </row>
    <row r="46" spans="1:17" ht="63.75">
      <c r="A46" s="36">
        <v>41</v>
      </c>
      <c r="B46" s="37"/>
      <c r="C46" s="38"/>
      <c r="D46" s="39"/>
      <c r="E46" s="40"/>
      <c r="F46" s="44" t="s">
        <v>90</v>
      </c>
      <c r="G46" s="40" t="str">
        <f t="shared" ref="G46" si="9">IF(H46=1,"Tidak Memadai",IF(H46=2,"Kurang Memadai",IF(H46=3,"Cukup Memadai","Memadai")))</f>
        <v>Cukup Memadai</v>
      </c>
      <c r="H46" s="40">
        <f>IF(ISNA(MODE(L46:L47)),L46,MODE(L46:L47))</f>
        <v>3</v>
      </c>
      <c r="I46" s="52"/>
      <c r="J46" s="41" t="s">
        <v>91</v>
      </c>
      <c r="K46" s="41" t="str">
        <f t="shared" si="7"/>
        <v>Cukup Memadai</v>
      </c>
      <c r="L46" s="43">
        <f t="shared" si="8"/>
        <v>3</v>
      </c>
      <c r="M46" s="50">
        <f>'1.Jawaban Questioneer'!AA44</f>
        <v>0</v>
      </c>
      <c r="N46" s="50">
        <f>'1.Jawaban Questioneer'!AB44</f>
        <v>4</v>
      </c>
      <c r="O46" s="50">
        <f>'1.Jawaban Questioneer'!AC44</f>
        <v>17</v>
      </c>
      <c r="P46" s="50">
        <f>'1.Jawaban Questioneer'!AD44</f>
        <v>4</v>
      </c>
      <c r="Q46" s="50">
        <f>'1.Jawaban Questioneer'!AE44</f>
        <v>25</v>
      </c>
    </row>
    <row r="47" spans="1:17" ht="38.25">
      <c r="A47" s="36">
        <v>42</v>
      </c>
      <c r="B47" s="37"/>
      <c r="C47" s="38"/>
      <c r="D47" s="47"/>
      <c r="E47" s="48"/>
      <c r="F47" s="44"/>
      <c r="G47" s="40"/>
      <c r="H47" s="48"/>
      <c r="I47" s="54"/>
      <c r="J47" s="41" t="s">
        <v>92</v>
      </c>
      <c r="K47" s="41" t="str">
        <f t="shared" si="7"/>
        <v>Cukup Memadai</v>
      </c>
      <c r="L47" s="43">
        <f t="shared" si="8"/>
        <v>3</v>
      </c>
      <c r="M47" s="50">
        <f>'1.Jawaban Questioneer'!AA45</f>
        <v>0</v>
      </c>
      <c r="N47" s="50">
        <f>'1.Jawaban Questioneer'!AB45</f>
        <v>3</v>
      </c>
      <c r="O47" s="50">
        <f>'1.Jawaban Questioneer'!AC45</f>
        <v>18</v>
      </c>
      <c r="P47" s="50">
        <f>'1.Jawaban Questioneer'!AD45</f>
        <v>4</v>
      </c>
      <c r="Q47" s="50">
        <f>'1.Jawaban Questioneer'!AE45</f>
        <v>25</v>
      </c>
    </row>
    <row r="48" spans="1:17" ht="63.75">
      <c r="A48" s="36">
        <v>43</v>
      </c>
      <c r="B48" s="37"/>
      <c r="C48" s="38"/>
      <c r="D48" s="39"/>
      <c r="E48" s="40"/>
      <c r="F48" s="44" t="s">
        <v>93</v>
      </c>
      <c r="G48" s="40" t="str">
        <f>IF(H48=1,"Tidak Memadai",IF(H48=2,"Kurang Memadai",IF(H48=3,"Cukup Memadai","Memadai")))</f>
        <v>Cukup Memadai</v>
      </c>
      <c r="H48" s="40">
        <f>L48</f>
        <v>3</v>
      </c>
      <c r="I48" s="49"/>
      <c r="J48" s="41" t="s">
        <v>94</v>
      </c>
      <c r="K48" s="41" t="str">
        <f t="shared" si="7"/>
        <v>Cukup Memadai</v>
      </c>
      <c r="L48" s="43">
        <f t="shared" si="8"/>
        <v>3</v>
      </c>
      <c r="M48" s="50">
        <f>'1.Jawaban Questioneer'!AA46</f>
        <v>0</v>
      </c>
      <c r="N48" s="50">
        <f>'1.Jawaban Questioneer'!AB46</f>
        <v>11</v>
      </c>
      <c r="O48" s="50">
        <f>'1.Jawaban Questioneer'!AC46</f>
        <v>12</v>
      </c>
      <c r="P48" s="50">
        <f>'1.Jawaban Questioneer'!AD46</f>
        <v>2</v>
      </c>
      <c r="Q48" s="50">
        <f>'1.Jawaban Questioneer'!AE46</f>
        <v>25</v>
      </c>
    </row>
    <row r="49" spans="1:17" ht="51" customHeight="1">
      <c r="A49" s="36">
        <v>44</v>
      </c>
      <c r="B49" s="45" t="s">
        <v>95</v>
      </c>
      <c r="C49" s="183" t="s">
        <v>96</v>
      </c>
      <c r="D49" s="39" t="str">
        <f>IF(E49=1,"Tidak Memadai",IF(E49=2,"Kurang Memadai",IF(E49=3,"Cukup Memadai","Memadai")))</f>
        <v>Cukup Memadai</v>
      </c>
      <c r="E49" s="40">
        <f>MODE(H49:H60)</f>
        <v>3</v>
      </c>
      <c r="F49" s="44" t="s">
        <v>97</v>
      </c>
      <c r="G49" s="40" t="str">
        <f>IF(H49=1,"Tidak Memadai",IF(H49=2,"Kurang Memadai",IF(H49=3,"Cukup Memadai","Memadai")))</f>
        <v>Cukup Memadai</v>
      </c>
      <c r="H49" s="40">
        <f>IFERROR(MODE(L49:L50),MAX(L49:L50))</f>
        <v>3</v>
      </c>
      <c r="I49" s="52"/>
      <c r="J49" s="41" t="s">
        <v>98</v>
      </c>
      <c r="K49" s="41" t="str">
        <f t="shared" si="7"/>
        <v>Cukup Memadai</v>
      </c>
      <c r="L49" s="43">
        <f t="shared" si="8"/>
        <v>3</v>
      </c>
      <c r="M49" s="50">
        <f>'1.Jawaban Questioneer'!AA47</f>
        <v>1</v>
      </c>
      <c r="N49" s="50">
        <f>'1.Jawaban Questioneer'!AB47</f>
        <v>4</v>
      </c>
      <c r="O49" s="50">
        <f>'1.Jawaban Questioneer'!AC47</f>
        <v>17</v>
      </c>
      <c r="P49" s="50">
        <f>'1.Jawaban Questioneer'!AD47</f>
        <v>3</v>
      </c>
      <c r="Q49" s="50">
        <f>'1.Jawaban Questioneer'!AE47</f>
        <v>25</v>
      </c>
    </row>
    <row r="50" spans="1:17" ht="38.25">
      <c r="A50" s="36">
        <v>45</v>
      </c>
      <c r="B50" s="46"/>
      <c r="C50" s="184"/>
      <c r="D50" s="47"/>
      <c r="E50" s="48"/>
      <c r="F50" s="44"/>
      <c r="G50" s="40"/>
      <c r="H50" s="48"/>
      <c r="I50" s="54"/>
      <c r="J50" s="41" t="s">
        <v>99</v>
      </c>
      <c r="K50" s="41" t="str">
        <f t="shared" si="7"/>
        <v>Cukup Memadai</v>
      </c>
      <c r="L50" s="43">
        <f t="shared" si="8"/>
        <v>3</v>
      </c>
      <c r="M50" s="50">
        <f>'1.Jawaban Questioneer'!AA48</f>
        <v>1</v>
      </c>
      <c r="N50" s="50">
        <f>'1.Jawaban Questioneer'!AB48</f>
        <v>9</v>
      </c>
      <c r="O50" s="50">
        <f>'1.Jawaban Questioneer'!AC48</f>
        <v>12</v>
      </c>
      <c r="P50" s="50">
        <f>'1.Jawaban Questioneer'!AD48</f>
        <v>3</v>
      </c>
      <c r="Q50" s="50">
        <f>'1.Jawaban Questioneer'!AE48</f>
        <v>25</v>
      </c>
    </row>
    <row r="51" spans="1:17" ht="76.5">
      <c r="A51" s="36">
        <v>46</v>
      </c>
      <c r="B51" s="37"/>
      <c r="C51" s="38"/>
      <c r="D51" s="39"/>
      <c r="E51" s="40"/>
      <c r="F51" s="44" t="s">
        <v>100</v>
      </c>
      <c r="G51" s="40" t="str">
        <f>IF(H51=1,"Tidak Memadai",IF(H51=2,"Kurang Memadai",IF(H51=3,"Cukup Memadai","Memadai")))</f>
        <v>Cukup Memadai</v>
      </c>
      <c r="H51" s="40">
        <f>MODE(L51:L55)</f>
        <v>3</v>
      </c>
      <c r="I51" s="49"/>
      <c r="J51" s="41" t="s">
        <v>101</v>
      </c>
      <c r="K51" s="41" t="str">
        <f t="shared" si="7"/>
        <v>Cukup Memadai</v>
      </c>
      <c r="L51" s="43">
        <f t="shared" si="8"/>
        <v>3</v>
      </c>
      <c r="M51" s="50">
        <f>'1.Jawaban Questioneer'!AA49</f>
        <v>0</v>
      </c>
      <c r="N51" s="50">
        <f>'1.Jawaban Questioneer'!AB49</f>
        <v>4</v>
      </c>
      <c r="O51" s="50">
        <f>'1.Jawaban Questioneer'!AC49</f>
        <v>19</v>
      </c>
      <c r="P51" s="50">
        <f>'1.Jawaban Questioneer'!AD49</f>
        <v>2</v>
      </c>
      <c r="Q51" s="50">
        <f>'1.Jawaban Questioneer'!AE49</f>
        <v>25</v>
      </c>
    </row>
    <row r="52" spans="1:17" ht="25.5">
      <c r="A52" s="36">
        <v>47</v>
      </c>
      <c r="B52" s="37"/>
      <c r="C52" s="38"/>
      <c r="D52" s="47"/>
      <c r="E52" s="48"/>
      <c r="F52" s="44"/>
      <c r="G52" s="40"/>
      <c r="H52" s="48"/>
      <c r="I52" s="55"/>
      <c r="J52" s="41" t="s">
        <v>102</v>
      </c>
      <c r="K52" s="41" t="str">
        <f t="shared" si="7"/>
        <v>Cukup Memadai</v>
      </c>
      <c r="L52" s="43">
        <f t="shared" si="8"/>
        <v>3</v>
      </c>
      <c r="M52" s="50">
        <f>'1.Jawaban Questioneer'!AA50</f>
        <v>0</v>
      </c>
      <c r="N52" s="50">
        <f>'1.Jawaban Questioneer'!AB50</f>
        <v>5</v>
      </c>
      <c r="O52" s="50">
        <f>'1.Jawaban Questioneer'!AC50</f>
        <v>20</v>
      </c>
      <c r="P52" s="50">
        <f>'1.Jawaban Questioneer'!AD50</f>
        <v>0</v>
      </c>
      <c r="Q52" s="50">
        <f>'1.Jawaban Questioneer'!AE50</f>
        <v>25</v>
      </c>
    </row>
    <row r="53" spans="1:17" ht="38.25">
      <c r="A53" s="36">
        <v>48</v>
      </c>
      <c r="B53" s="37"/>
      <c r="C53" s="38"/>
      <c r="D53" s="47"/>
      <c r="E53" s="48"/>
      <c r="F53" s="44"/>
      <c r="G53" s="40"/>
      <c r="H53" s="48"/>
      <c r="I53" s="55"/>
      <c r="J53" s="41" t="s">
        <v>103</v>
      </c>
      <c r="K53" s="41" t="str">
        <f t="shared" si="7"/>
        <v>Cukup Memadai</v>
      </c>
      <c r="L53" s="43">
        <f t="shared" si="8"/>
        <v>3</v>
      </c>
      <c r="M53" s="50">
        <f>'1.Jawaban Questioneer'!AA51</f>
        <v>1</v>
      </c>
      <c r="N53" s="50">
        <f>'1.Jawaban Questioneer'!AB51</f>
        <v>1</v>
      </c>
      <c r="O53" s="50">
        <f>'1.Jawaban Questioneer'!AC51</f>
        <v>20</v>
      </c>
      <c r="P53" s="50">
        <f>'1.Jawaban Questioneer'!AD51</f>
        <v>3</v>
      </c>
      <c r="Q53" s="50">
        <f>'1.Jawaban Questioneer'!AE51</f>
        <v>25</v>
      </c>
    </row>
    <row r="54" spans="1:17" ht="25.5">
      <c r="A54" s="36">
        <v>49</v>
      </c>
      <c r="B54" s="37"/>
      <c r="C54" s="38"/>
      <c r="D54" s="47"/>
      <c r="E54" s="48"/>
      <c r="F54" s="44"/>
      <c r="G54" s="40"/>
      <c r="H54" s="48"/>
      <c r="I54" s="55"/>
      <c r="J54" s="41" t="s">
        <v>104</v>
      </c>
      <c r="K54" s="41" t="str">
        <f t="shared" si="7"/>
        <v>Kurang Memadai</v>
      </c>
      <c r="L54" s="43">
        <f t="shared" si="8"/>
        <v>2</v>
      </c>
      <c r="M54" s="50">
        <f>'1.Jawaban Questioneer'!AA52</f>
        <v>1</v>
      </c>
      <c r="N54" s="50">
        <f>'1.Jawaban Questioneer'!AB52</f>
        <v>12</v>
      </c>
      <c r="O54" s="50">
        <f>'1.Jawaban Questioneer'!AC52</f>
        <v>12</v>
      </c>
      <c r="P54" s="50">
        <f>'1.Jawaban Questioneer'!AD52</f>
        <v>0</v>
      </c>
      <c r="Q54" s="50">
        <f>'1.Jawaban Questioneer'!AE52</f>
        <v>25</v>
      </c>
    </row>
    <row r="55" spans="1:17" ht="25.5">
      <c r="A55" s="36">
        <v>50</v>
      </c>
      <c r="B55" s="37"/>
      <c r="C55" s="38"/>
      <c r="D55" s="47"/>
      <c r="E55" s="48"/>
      <c r="F55" s="44"/>
      <c r="G55" s="40"/>
      <c r="H55" s="48"/>
      <c r="I55" s="55"/>
      <c r="J55" s="41" t="s">
        <v>105</v>
      </c>
      <c r="K55" s="41" t="str">
        <f t="shared" si="7"/>
        <v>Cukup Memadai</v>
      </c>
      <c r="L55" s="43">
        <f t="shared" si="8"/>
        <v>3</v>
      </c>
      <c r="M55" s="50">
        <f>'1.Jawaban Questioneer'!AA53</f>
        <v>0</v>
      </c>
      <c r="N55" s="50">
        <f>'1.Jawaban Questioneer'!AB53</f>
        <v>10</v>
      </c>
      <c r="O55" s="50">
        <f>'1.Jawaban Questioneer'!AC53</f>
        <v>14</v>
      </c>
      <c r="P55" s="50">
        <f>'1.Jawaban Questioneer'!AD53</f>
        <v>1</v>
      </c>
      <c r="Q55" s="50">
        <f>'1.Jawaban Questioneer'!AE53</f>
        <v>25</v>
      </c>
    </row>
    <row r="56" spans="1:17" ht="49.5">
      <c r="A56" s="36">
        <v>51</v>
      </c>
      <c r="B56" s="37"/>
      <c r="C56" s="38"/>
      <c r="D56" s="39"/>
      <c r="E56" s="40"/>
      <c r="F56" s="44" t="s">
        <v>106</v>
      </c>
      <c r="G56" s="40" t="str">
        <f t="shared" ref="G56" si="10">IF(H56=1,"Tidak Memadai",IF(H56=2,"Kurang Memadai",IF(H56=3,"Cukup Memadai","Memadai")))</f>
        <v>Kurang Memadai</v>
      </c>
      <c r="H56" s="40">
        <f>IFERROR(MODE(L56:L57),MAX(L56:L57))</f>
        <v>2</v>
      </c>
      <c r="I56" s="49"/>
      <c r="J56" s="41" t="s">
        <v>107</v>
      </c>
      <c r="K56" s="41" t="str">
        <f t="shared" si="7"/>
        <v>Kurang Memadai</v>
      </c>
      <c r="L56" s="43">
        <f t="shared" si="8"/>
        <v>2</v>
      </c>
      <c r="M56" s="50">
        <f>'1.Jawaban Questioneer'!AA54</f>
        <v>4</v>
      </c>
      <c r="N56" s="50">
        <f>'1.Jawaban Questioneer'!AB54</f>
        <v>13</v>
      </c>
      <c r="O56" s="50">
        <f>'1.Jawaban Questioneer'!AC54</f>
        <v>8</v>
      </c>
      <c r="P56" s="50">
        <f>'1.Jawaban Questioneer'!AD54</f>
        <v>0</v>
      </c>
      <c r="Q56" s="50">
        <f>'1.Jawaban Questioneer'!AE54</f>
        <v>25</v>
      </c>
    </row>
    <row r="57" spans="1:17" ht="25.5">
      <c r="A57" s="36">
        <v>52</v>
      </c>
      <c r="B57" s="37"/>
      <c r="C57" s="38"/>
      <c r="D57" s="47"/>
      <c r="E57" s="48"/>
      <c r="F57" s="44"/>
      <c r="G57" s="40"/>
      <c r="H57" s="48"/>
      <c r="I57" s="55"/>
      <c r="J57" s="41" t="s">
        <v>108</v>
      </c>
      <c r="K57" s="41" t="str">
        <f t="shared" si="7"/>
        <v>Kurang Memadai</v>
      </c>
      <c r="L57" s="43">
        <f t="shared" si="8"/>
        <v>2</v>
      </c>
      <c r="M57" s="50">
        <f>'1.Jawaban Questioneer'!AA55</f>
        <v>0</v>
      </c>
      <c r="N57" s="50">
        <f>'1.Jawaban Questioneer'!AB55</f>
        <v>13</v>
      </c>
      <c r="O57" s="50">
        <f>'1.Jawaban Questioneer'!AC55</f>
        <v>12</v>
      </c>
      <c r="P57" s="50">
        <f>'1.Jawaban Questioneer'!AD55</f>
        <v>0</v>
      </c>
      <c r="Q57" s="50">
        <f>'1.Jawaban Questioneer'!AE55</f>
        <v>25</v>
      </c>
    </row>
    <row r="58" spans="1:17" ht="51">
      <c r="A58" s="36">
        <v>53</v>
      </c>
      <c r="B58" s="45" t="s">
        <v>109</v>
      </c>
      <c r="C58" s="183" t="s">
        <v>110</v>
      </c>
      <c r="D58" s="39" t="str">
        <f>IF(E58=1,"Tidak Memadai",IF(E58=2,"Kurang Memadai",IF(E58=3,"Cukup Memadai","Memadai")))</f>
        <v>Cukup Memadai</v>
      </c>
      <c r="E58" s="40">
        <f>MODE(H58:H70)</f>
        <v>3</v>
      </c>
      <c r="F58" s="44" t="s">
        <v>111</v>
      </c>
      <c r="G58" s="40" t="str">
        <f>IF(H58=1,"Tidak Memadai",IF(H58=2,"Kurang Memadai",IF(H58=3,"Cukup Memadai","Memadai")))</f>
        <v>Cukup Memadai</v>
      </c>
      <c r="H58" s="40">
        <f>IFERROR(MODE(L58:L59),MAX(L58:L59))</f>
        <v>3</v>
      </c>
      <c r="I58" s="49"/>
      <c r="J58" s="41" t="s">
        <v>112</v>
      </c>
      <c r="K58" s="41" t="str">
        <f t="shared" si="7"/>
        <v>Cukup Memadai</v>
      </c>
      <c r="L58" s="43">
        <f t="shared" si="8"/>
        <v>3</v>
      </c>
      <c r="M58" s="50">
        <f>'1.Jawaban Questioneer'!AA56</f>
        <v>0</v>
      </c>
      <c r="N58" s="50">
        <f>'1.Jawaban Questioneer'!AB56</f>
        <v>4</v>
      </c>
      <c r="O58" s="50">
        <f>'1.Jawaban Questioneer'!AC56</f>
        <v>18</v>
      </c>
      <c r="P58" s="50">
        <f>'1.Jawaban Questioneer'!AD56</f>
        <v>3</v>
      </c>
      <c r="Q58" s="50">
        <f>'1.Jawaban Questioneer'!AE56</f>
        <v>25</v>
      </c>
    </row>
    <row r="59" spans="1:17" ht="48.75" customHeight="1">
      <c r="A59" s="36">
        <v>54</v>
      </c>
      <c r="B59" s="46"/>
      <c r="C59" s="184"/>
      <c r="D59" s="47"/>
      <c r="E59" s="48"/>
      <c r="F59" s="44"/>
      <c r="G59" s="40"/>
      <c r="H59" s="48"/>
      <c r="I59" s="55"/>
      <c r="J59" s="41" t="s">
        <v>113</v>
      </c>
      <c r="K59" s="41" t="str">
        <f t="shared" si="7"/>
        <v>Cukup Memadai</v>
      </c>
      <c r="L59" s="43">
        <f t="shared" si="8"/>
        <v>3</v>
      </c>
      <c r="M59" s="50">
        <f>'1.Jawaban Questioneer'!AA57</f>
        <v>0</v>
      </c>
      <c r="N59" s="50">
        <f>'1.Jawaban Questioneer'!AB57</f>
        <v>4</v>
      </c>
      <c r="O59" s="50">
        <f>'1.Jawaban Questioneer'!AC57</f>
        <v>19</v>
      </c>
      <c r="P59" s="50">
        <f>'1.Jawaban Questioneer'!AD57</f>
        <v>2</v>
      </c>
      <c r="Q59" s="50">
        <f>'1.Jawaban Questioneer'!AE57</f>
        <v>25</v>
      </c>
    </row>
    <row r="60" spans="1:17" ht="67.5">
      <c r="A60" s="36">
        <v>55</v>
      </c>
      <c r="B60" s="37"/>
      <c r="C60" s="38"/>
      <c r="D60" s="39"/>
      <c r="E60" s="40"/>
      <c r="F60" s="44" t="s">
        <v>114</v>
      </c>
      <c r="G60" s="40" t="str">
        <f>IF(H60=1,"Tidak Memadai",IF(H60=2,"Kurang Memadai",IF(H60=3,"Cukup Memadai","Memadai")))</f>
        <v>Cukup Memadai</v>
      </c>
      <c r="H60" s="40">
        <f>MODE(L60:L63)</f>
        <v>3</v>
      </c>
      <c r="I60" s="52"/>
      <c r="J60" s="41" t="s">
        <v>115</v>
      </c>
      <c r="K60" s="41" t="str">
        <f t="shared" si="7"/>
        <v>Cukup Memadai</v>
      </c>
      <c r="L60" s="43">
        <f t="shared" si="8"/>
        <v>3</v>
      </c>
      <c r="M60" s="50">
        <f>'1.Jawaban Questioneer'!AA58</f>
        <v>0</v>
      </c>
      <c r="N60" s="50">
        <f>'1.Jawaban Questioneer'!AB58</f>
        <v>5</v>
      </c>
      <c r="O60" s="50">
        <f>'1.Jawaban Questioneer'!AC58</f>
        <v>17</v>
      </c>
      <c r="P60" s="50">
        <f>'1.Jawaban Questioneer'!AD58</f>
        <v>3</v>
      </c>
      <c r="Q60" s="50">
        <f>'1.Jawaban Questioneer'!AE58</f>
        <v>25</v>
      </c>
    </row>
    <row r="61" spans="1:17" ht="38.25">
      <c r="A61" s="36">
        <v>56</v>
      </c>
      <c r="B61" s="37"/>
      <c r="C61" s="38"/>
      <c r="D61" s="47"/>
      <c r="E61" s="48"/>
      <c r="F61" s="44"/>
      <c r="G61" s="40"/>
      <c r="H61" s="48"/>
      <c r="I61" s="54"/>
      <c r="J61" s="41" t="s">
        <v>116</v>
      </c>
      <c r="K61" s="41" t="str">
        <f t="shared" si="7"/>
        <v>Cukup Memadai</v>
      </c>
      <c r="L61" s="43">
        <f t="shared" si="8"/>
        <v>3</v>
      </c>
      <c r="M61" s="50">
        <f>'1.Jawaban Questioneer'!AA59</f>
        <v>0</v>
      </c>
      <c r="N61" s="50">
        <f>'1.Jawaban Questioneer'!AB59</f>
        <v>7</v>
      </c>
      <c r="O61" s="50">
        <f>'1.Jawaban Questioneer'!AC59</f>
        <v>14</v>
      </c>
      <c r="P61" s="50">
        <f>'1.Jawaban Questioneer'!AD59</f>
        <v>4</v>
      </c>
      <c r="Q61" s="50">
        <f>'1.Jawaban Questioneer'!AE59</f>
        <v>25</v>
      </c>
    </row>
    <row r="62" spans="1:17" ht="38.25">
      <c r="A62" s="36">
        <v>57</v>
      </c>
      <c r="B62" s="37"/>
      <c r="C62" s="38"/>
      <c r="D62" s="47"/>
      <c r="E62" s="48"/>
      <c r="F62" s="44"/>
      <c r="G62" s="40"/>
      <c r="H62" s="48"/>
      <c r="I62" s="54"/>
      <c r="J62" s="41" t="s">
        <v>117</v>
      </c>
      <c r="K62" s="41" t="str">
        <f t="shared" si="7"/>
        <v>Cukup Memadai</v>
      </c>
      <c r="L62" s="43">
        <f t="shared" si="8"/>
        <v>3</v>
      </c>
      <c r="M62" s="50">
        <f>'1.Jawaban Questioneer'!AA60</f>
        <v>0</v>
      </c>
      <c r="N62" s="50">
        <f>'1.Jawaban Questioneer'!AB60</f>
        <v>7</v>
      </c>
      <c r="O62" s="50">
        <f>'1.Jawaban Questioneer'!AC60</f>
        <v>16</v>
      </c>
      <c r="P62" s="50">
        <f>'1.Jawaban Questioneer'!AD60</f>
        <v>2</v>
      </c>
      <c r="Q62" s="50">
        <f>'1.Jawaban Questioneer'!AE60</f>
        <v>25</v>
      </c>
    </row>
    <row r="63" spans="1:17" ht="25.5">
      <c r="A63" s="36">
        <v>58</v>
      </c>
      <c r="B63" s="37"/>
      <c r="C63" s="38"/>
      <c r="D63" s="47"/>
      <c r="E63" s="48"/>
      <c r="F63" s="44"/>
      <c r="G63" s="40"/>
      <c r="H63" s="48"/>
      <c r="I63" s="54"/>
      <c r="J63" s="41" t="s">
        <v>118</v>
      </c>
      <c r="K63" s="41" t="str">
        <f t="shared" si="7"/>
        <v>Cukup Memadai</v>
      </c>
      <c r="L63" s="43">
        <f t="shared" si="8"/>
        <v>3</v>
      </c>
      <c r="M63" s="50">
        <f>'1.Jawaban Questioneer'!AA61</f>
        <v>1</v>
      </c>
      <c r="N63" s="50">
        <f>'1.Jawaban Questioneer'!AB61</f>
        <v>3</v>
      </c>
      <c r="O63" s="50">
        <f>'1.Jawaban Questioneer'!AC61</f>
        <v>17</v>
      </c>
      <c r="P63" s="50">
        <f>'1.Jawaban Questioneer'!AD61</f>
        <v>4</v>
      </c>
      <c r="Q63" s="50">
        <f>'1.Jawaban Questioneer'!AE61</f>
        <v>25</v>
      </c>
    </row>
    <row r="64" spans="1:17" ht="51">
      <c r="A64" s="36">
        <v>59</v>
      </c>
      <c r="B64" s="37"/>
      <c r="C64" s="38"/>
      <c r="D64" s="39"/>
      <c r="E64" s="40"/>
      <c r="F64" s="44" t="s">
        <v>119</v>
      </c>
      <c r="G64" s="40" t="str">
        <f>IF(H64=1,"Tidak Memadai",IF(H64=2,"Kurang Memadai",IF(H64=3,"Cukup Memadai","Memadai")))</f>
        <v>Cukup Memadai</v>
      </c>
      <c r="H64" s="40">
        <f>MODE(L64:L67)</f>
        <v>3</v>
      </c>
      <c r="I64" s="52"/>
      <c r="J64" s="41" t="s">
        <v>120</v>
      </c>
      <c r="K64" s="41" t="str">
        <f t="shared" si="7"/>
        <v>Cukup Memadai</v>
      </c>
      <c r="L64" s="43">
        <f t="shared" si="8"/>
        <v>3</v>
      </c>
      <c r="M64" s="50">
        <f>'1.Jawaban Questioneer'!AA62</f>
        <v>0</v>
      </c>
      <c r="N64" s="50">
        <f>'1.Jawaban Questioneer'!AB62</f>
        <v>4</v>
      </c>
      <c r="O64" s="50">
        <f>'1.Jawaban Questioneer'!AC62</f>
        <v>19</v>
      </c>
      <c r="P64" s="50">
        <f>'1.Jawaban Questioneer'!AD62</f>
        <v>2</v>
      </c>
      <c r="Q64" s="50">
        <f>'1.Jawaban Questioneer'!AE62</f>
        <v>25</v>
      </c>
    </row>
    <row r="65" spans="1:17" ht="25.5">
      <c r="A65" s="36">
        <v>60</v>
      </c>
      <c r="B65" s="37"/>
      <c r="C65" s="38"/>
      <c r="D65" s="47"/>
      <c r="E65" s="48"/>
      <c r="F65" s="44"/>
      <c r="G65" s="40"/>
      <c r="H65" s="48"/>
      <c r="I65" s="54"/>
      <c r="J65" s="41" t="s">
        <v>121</v>
      </c>
      <c r="K65" s="41" t="str">
        <f t="shared" si="7"/>
        <v>Cukup Memadai</v>
      </c>
      <c r="L65" s="43">
        <f t="shared" si="8"/>
        <v>3</v>
      </c>
      <c r="M65" s="50">
        <f>'1.Jawaban Questioneer'!AA63</f>
        <v>0</v>
      </c>
      <c r="N65" s="50">
        <f>'1.Jawaban Questioneer'!AB63</f>
        <v>8</v>
      </c>
      <c r="O65" s="50">
        <f>'1.Jawaban Questioneer'!AC63</f>
        <v>16</v>
      </c>
      <c r="P65" s="50">
        <f>'1.Jawaban Questioneer'!AD63</f>
        <v>1</v>
      </c>
      <c r="Q65" s="50">
        <f>'1.Jawaban Questioneer'!AE63</f>
        <v>25</v>
      </c>
    </row>
    <row r="66" spans="1:17" ht="38.25">
      <c r="A66" s="36">
        <v>61</v>
      </c>
      <c r="B66" s="37"/>
      <c r="C66" s="38"/>
      <c r="D66" s="47"/>
      <c r="E66" s="48"/>
      <c r="F66" s="44"/>
      <c r="G66" s="40"/>
      <c r="H66" s="48"/>
      <c r="I66" s="54"/>
      <c r="J66" s="41" t="s">
        <v>122</v>
      </c>
      <c r="K66" s="41" t="str">
        <f t="shared" si="7"/>
        <v>Cukup Memadai</v>
      </c>
      <c r="L66" s="43">
        <f t="shared" si="8"/>
        <v>3</v>
      </c>
      <c r="M66" s="50">
        <f>'1.Jawaban Questioneer'!AA64</f>
        <v>0</v>
      </c>
      <c r="N66" s="50">
        <f>'1.Jawaban Questioneer'!AB64</f>
        <v>9</v>
      </c>
      <c r="O66" s="50">
        <f>'1.Jawaban Questioneer'!AC64</f>
        <v>13</v>
      </c>
      <c r="P66" s="50">
        <f>'1.Jawaban Questioneer'!AD64</f>
        <v>3</v>
      </c>
      <c r="Q66" s="50">
        <f>'1.Jawaban Questioneer'!AE64</f>
        <v>25</v>
      </c>
    </row>
    <row r="67" spans="1:17" ht="25.5">
      <c r="A67" s="36">
        <v>62</v>
      </c>
      <c r="B67" s="37"/>
      <c r="C67" s="38"/>
      <c r="D67" s="47"/>
      <c r="E67" s="48"/>
      <c r="F67" s="44"/>
      <c r="G67" s="40"/>
      <c r="H67" s="48"/>
      <c r="I67" s="54"/>
      <c r="J67" s="41" t="s">
        <v>123</v>
      </c>
      <c r="K67" s="41" t="str">
        <f t="shared" si="7"/>
        <v>Kurang Memadai</v>
      </c>
      <c r="L67" s="43">
        <f t="shared" si="8"/>
        <v>2</v>
      </c>
      <c r="M67" s="50">
        <f>'1.Jawaban Questioneer'!AA65</f>
        <v>6</v>
      </c>
      <c r="N67" s="50">
        <f>'1.Jawaban Questioneer'!AB65</f>
        <v>15</v>
      </c>
      <c r="O67" s="50">
        <f>'1.Jawaban Questioneer'!AC65</f>
        <v>4</v>
      </c>
      <c r="P67" s="50">
        <f>'1.Jawaban Questioneer'!AD65</f>
        <v>0</v>
      </c>
      <c r="Q67" s="50">
        <f>'1.Jawaban Questioneer'!AE65</f>
        <v>25</v>
      </c>
    </row>
    <row r="68" spans="1:17" ht="51">
      <c r="A68" s="36">
        <v>63</v>
      </c>
      <c r="B68" s="37"/>
      <c r="C68" s="38"/>
      <c r="D68" s="39"/>
      <c r="E68" s="40"/>
      <c r="F68" s="44" t="s">
        <v>124</v>
      </c>
      <c r="G68" s="40" t="str">
        <f t="shared" ref="G68" si="11">IF(H68=1,"Tidak Memadai",IF(H68=2,"Kurang Memadai",IF(H68=3,"Cukup Memadai","Memadai")))</f>
        <v>Cukup Memadai</v>
      </c>
      <c r="H68" s="40">
        <f>MODE(L68:L70)</f>
        <v>3</v>
      </c>
      <c r="I68" s="52"/>
      <c r="J68" s="41" t="s">
        <v>125</v>
      </c>
      <c r="K68" s="41" t="str">
        <f t="shared" si="7"/>
        <v>Kurang Memadai</v>
      </c>
      <c r="L68" s="43">
        <f t="shared" si="8"/>
        <v>2</v>
      </c>
      <c r="M68" s="50">
        <f>'1.Jawaban Questioneer'!AA66</f>
        <v>4</v>
      </c>
      <c r="N68" s="50">
        <f>'1.Jawaban Questioneer'!AB66</f>
        <v>10</v>
      </c>
      <c r="O68" s="50">
        <f>'1.Jawaban Questioneer'!AC66</f>
        <v>11</v>
      </c>
      <c r="P68" s="50">
        <f>'1.Jawaban Questioneer'!AD66</f>
        <v>0</v>
      </c>
      <c r="Q68" s="50">
        <f>'1.Jawaban Questioneer'!AE66</f>
        <v>25</v>
      </c>
    </row>
    <row r="69" spans="1:17" ht="38.25">
      <c r="A69" s="36">
        <v>64</v>
      </c>
      <c r="B69" s="37"/>
      <c r="C69" s="38"/>
      <c r="D69" s="47"/>
      <c r="E69" s="48"/>
      <c r="F69" s="44"/>
      <c r="G69" s="40"/>
      <c r="H69" s="48"/>
      <c r="I69" s="54"/>
      <c r="J69" s="41" t="s">
        <v>126</v>
      </c>
      <c r="K69" s="41" t="str">
        <f t="shared" si="7"/>
        <v>Cukup Memadai</v>
      </c>
      <c r="L69" s="43">
        <f t="shared" si="8"/>
        <v>3</v>
      </c>
      <c r="M69" s="50">
        <f>'1.Jawaban Questioneer'!AA67</f>
        <v>0</v>
      </c>
      <c r="N69" s="50">
        <f>'1.Jawaban Questioneer'!AB67</f>
        <v>4</v>
      </c>
      <c r="O69" s="50">
        <f>'1.Jawaban Questioneer'!AC67</f>
        <v>19</v>
      </c>
      <c r="P69" s="50">
        <f>'1.Jawaban Questioneer'!AD67</f>
        <v>2</v>
      </c>
      <c r="Q69" s="50">
        <f>'1.Jawaban Questioneer'!AE67</f>
        <v>25</v>
      </c>
    </row>
    <row r="70" spans="1:17" ht="38.25">
      <c r="A70" s="36">
        <v>65</v>
      </c>
      <c r="B70" s="37"/>
      <c r="C70" s="38"/>
      <c r="D70" s="47"/>
      <c r="E70" s="48"/>
      <c r="F70" s="44"/>
      <c r="G70" s="40"/>
      <c r="H70" s="48"/>
      <c r="I70" s="54"/>
      <c r="J70" s="41" t="s">
        <v>127</v>
      </c>
      <c r="K70" s="41" t="str">
        <f t="shared" si="7"/>
        <v>Cukup Memadai</v>
      </c>
      <c r="L70" s="43">
        <f t="shared" si="8"/>
        <v>3</v>
      </c>
      <c r="M70" s="50">
        <f>'1.Jawaban Questioneer'!AA68</f>
        <v>0</v>
      </c>
      <c r="N70" s="50">
        <f>'1.Jawaban Questioneer'!AB68</f>
        <v>5</v>
      </c>
      <c r="O70" s="50">
        <f>'1.Jawaban Questioneer'!AC68</f>
        <v>16</v>
      </c>
      <c r="P70" s="50">
        <f>'1.Jawaban Questioneer'!AD68</f>
        <v>4</v>
      </c>
      <c r="Q70" s="50">
        <f>'1.Jawaban Questioneer'!AE68</f>
        <v>25</v>
      </c>
    </row>
    <row r="71" spans="1:17" ht="66.75">
      <c r="A71" s="36">
        <v>66</v>
      </c>
      <c r="B71" s="45" t="s">
        <v>128</v>
      </c>
      <c r="C71" s="183" t="s">
        <v>129</v>
      </c>
      <c r="D71" s="39" t="str">
        <f>IF(E71=1,"Tidak Memadai",IF(E71=2,"Kurang Memadai",IF(E71=3,"Cukup Memadai","Memadai")))</f>
        <v>Cukup Memadai</v>
      </c>
      <c r="E71" s="40">
        <f>MODE(H71:H75)</f>
        <v>3</v>
      </c>
      <c r="F71" s="44" t="s">
        <v>130</v>
      </c>
      <c r="G71" s="40" t="str">
        <f>IF(H71=1,"Tidak Memadai",IF(H71=2,"Kurang Memadai",IF(H71=3,"Cukup Memadai","Memadai")))</f>
        <v>Cukup Memadai</v>
      </c>
      <c r="H71" s="40">
        <f>L71</f>
        <v>3</v>
      </c>
      <c r="I71" s="52"/>
      <c r="J71" s="41" t="s">
        <v>131</v>
      </c>
      <c r="K71" s="41" t="str">
        <f t="shared" ref="K71" si="12">IF($M71=MAX($M71:$P71),"Tidak Memadai",IF($M71+$N71&gt;$O71+$P71,"Kurang Memadai",IF($O71=MAX($M71:$P71),"Cukup Memadai","Memadai")))</f>
        <v>Cukup Memadai</v>
      </c>
      <c r="L71" s="43">
        <f t="shared" ref="L71" si="13">IF($M71=MAX($M71:$P71),1,IF($M71+$N71&gt;$O71+$P71,2,IF($O71=MAX($M71:$P71),3,4)))</f>
        <v>3</v>
      </c>
      <c r="M71" s="50">
        <f>'1.Jawaban Questioneer'!AA69</f>
        <v>1</v>
      </c>
      <c r="N71" s="50">
        <f>'1.Jawaban Questioneer'!AB69</f>
        <v>8</v>
      </c>
      <c r="O71" s="50">
        <f>'1.Jawaban Questioneer'!AC69</f>
        <v>13</v>
      </c>
      <c r="P71" s="50">
        <f>'1.Jawaban Questioneer'!AD69</f>
        <v>3</v>
      </c>
      <c r="Q71" s="50">
        <f>'1.Jawaban Questioneer'!AE69</f>
        <v>25</v>
      </c>
    </row>
    <row r="72" spans="1:17" ht="51">
      <c r="A72" s="36">
        <v>67</v>
      </c>
      <c r="B72" s="46"/>
      <c r="C72" s="184"/>
      <c r="D72" s="39"/>
      <c r="E72" s="40"/>
      <c r="F72" s="44" t="s">
        <v>132</v>
      </c>
      <c r="G72" s="40" t="str">
        <f>IF(H72=1,"Tidak Memadai",IF(H72=2,"Kurang Memadai",IF(H72=3,"Cukup Memadai","Memadai")))</f>
        <v>Cukup Memadai</v>
      </c>
      <c r="H72" s="40">
        <f>L72</f>
        <v>3</v>
      </c>
      <c r="I72" s="52"/>
      <c r="J72" s="41" t="s">
        <v>133</v>
      </c>
      <c r="K72" s="41" t="str">
        <f t="shared" ref="K72:K77" si="14">IF($M72=MAX($M72:$P72),"Tidak Memadai",IF($M72+$N72&gt;$O72+$P72,"Kurang Memadai",IF($O72=MAX($M72:$P72),"Cukup Memadai","Memadai")))</f>
        <v>Cukup Memadai</v>
      </c>
      <c r="L72" s="43">
        <f t="shared" ref="L72:L77" si="15">IF($M72=MAX($M72:$P72),1,IF($M72+$N72&gt;$O72+$P72,2,IF($O72=MAX($M72:$P72),3,4)))</f>
        <v>3</v>
      </c>
      <c r="M72" s="50">
        <f>'1.Jawaban Questioneer'!AA70</f>
        <v>1</v>
      </c>
      <c r="N72" s="50">
        <f>'1.Jawaban Questioneer'!AB70</f>
        <v>4</v>
      </c>
      <c r="O72" s="50">
        <f>'1.Jawaban Questioneer'!AC70</f>
        <v>18</v>
      </c>
      <c r="P72" s="50">
        <f>'1.Jawaban Questioneer'!AD70</f>
        <v>2</v>
      </c>
      <c r="Q72" s="50">
        <f>'1.Jawaban Questioneer'!AE70</f>
        <v>25</v>
      </c>
    </row>
    <row r="73" spans="1:17" ht="54">
      <c r="A73" s="36">
        <v>68</v>
      </c>
      <c r="B73" s="37"/>
      <c r="C73" s="38"/>
      <c r="D73" s="39"/>
      <c r="E73" s="40"/>
      <c r="F73" s="44" t="s">
        <v>134</v>
      </c>
      <c r="G73" s="40" t="str">
        <f>IF(H73=1,"Tidak Memadai",IF(H73=2,"Kurang Memadai",IF(H73=3,"Cukup Memadai","Memadai")))</f>
        <v>Cukup Memadai</v>
      </c>
      <c r="H73" s="40">
        <f>MODE(L73:L75)</f>
        <v>3</v>
      </c>
      <c r="I73" s="52"/>
      <c r="J73" s="41" t="s">
        <v>135</v>
      </c>
      <c r="K73" s="41" t="str">
        <f t="shared" si="14"/>
        <v>Cukup Memadai</v>
      </c>
      <c r="L73" s="43">
        <f t="shared" si="15"/>
        <v>3</v>
      </c>
      <c r="M73" s="50">
        <f>'1.Jawaban Questioneer'!AA71</f>
        <v>3</v>
      </c>
      <c r="N73" s="50">
        <f>'1.Jawaban Questioneer'!AB71</f>
        <v>6</v>
      </c>
      <c r="O73" s="50">
        <f>'1.Jawaban Questioneer'!AC71</f>
        <v>12</v>
      </c>
      <c r="P73" s="50">
        <f>'1.Jawaban Questioneer'!AD71</f>
        <v>4</v>
      </c>
      <c r="Q73" s="50">
        <f>'1.Jawaban Questioneer'!AE71</f>
        <v>25</v>
      </c>
    </row>
    <row r="74" spans="1:17" ht="38.25">
      <c r="A74" s="36">
        <v>69</v>
      </c>
      <c r="B74" s="37"/>
      <c r="C74" s="38"/>
      <c r="D74" s="47"/>
      <c r="E74" s="48"/>
      <c r="F74" s="44"/>
      <c r="G74" s="40"/>
      <c r="H74" s="48"/>
      <c r="I74" s="54"/>
      <c r="J74" s="41" t="s">
        <v>136</v>
      </c>
      <c r="K74" s="41" t="str">
        <f t="shared" si="14"/>
        <v>Cukup Memadai</v>
      </c>
      <c r="L74" s="43">
        <f t="shared" si="15"/>
        <v>3</v>
      </c>
      <c r="M74" s="50">
        <f>'1.Jawaban Questioneer'!AA72</f>
        <v>2</v>
      </c>
      <c r="N74" s="50">
        <f>'1.Jawaban Questioneer'!AB72</f>
        <v>6</v>
      </c>
      <c r="O74" s="50">
        <f>'1.Jawaban Questioneer'!AC72</f>
        <v>12</v>
      </c>
      <c r="P74" s="50">
        <f>'1.Jawaban Questioneer'!AD72</f>
        <v>5</v>
      </c>
      <c r="Q74" s="50">
        <f>'1.Jawaban Questioneer'!AE72</f>
        <v>25</v>
      </c>
    </row>
    <row r="75" spans="1:17" ht="38.25">
      <c r="A75" s="36">
        <v>70</v>
      </c>
      <c r="B75" s="37"/>
      <c r="C75" s="38"/>
      <c r="D75" s="47"/>
      <c r="E75" s="48"/>
      <c r="F75" s="44"/>
      <c r="G75" s="40"/>
      <c r="H75" s="48"/>
      <c r="I75" s="54"/>
      <c r="J75" s="41" t="s">
        <v>137</v>
      </c>
      <c r="K75" s="41" t="str">
        <f t="shared" si="14"/>
        <v>Cukup Memadai</v>
      </c>
      <c r="L75" s="43">
        <f t="shared" si="15"/>
        <v>3</v>
      </c>
      <c r="M75" s="50">
        <f>'1.Jawaban Questioneer'!AA73</f>
        <v>2</v>
      </c>
      <c r="N75" s="50">
        <f>'1.Jawaban Questioneer'!AB73</f>
        <v>7</v>
      </c>
      <c r="O75" s="50">
        <f>'1.Jawaban Questioneer'!AC73</f>
        <v>12</v>
      </c>
      <c r="P75" s="50">
        <f>'1.Jawaban Questioneer'!AD73</f>
        <v>4</v>
      </c>
      <c r="Q75" s="50">
        <f>'1.Jawaban Questioneer'!AE73</f>
        <v>25</v>
      </c>
    </row>
    <row r="76" spans="1:17" ht="51">
      <c r="A76" s="36">
        <v>71</v>
      </c>
      <c r="B76" s="56" t="s">
        <v>138</v>
      </c>
      <c r="C76" s="185" t="s">
        <v>139</v>
      </c>
      <c r="D76" s="39" t="str">
        <f>IF(E76=1,"Tidak Memadai",IF(E76=2,"Kurang Memadai",IF(E76=3,"Cukup Memadai","Memadai")))</f>
        <v>Cukup Memadai</v>
      </c>
      <c r="E76" s="40">
        <f>H76</f>
        <v>3</v>
      </c>
      <c r="F76" s="44" t="s">
        <v>140</v>
      </c>
      <c r="G76" s="40" t="str">
        <f>IF(H76=1,"Tidak Memadai",IF(H76=2,"Kurang Memadai",IF(H76=3,"Cukup Memadai","Memadai")))</f>
        <v>Cukup Memadai</v>
      </c>
      <c r="H76" s="40">
        <f>IFERROR(MODE(L76:L77),MAX(L76:L77))</f>
        <v>3</v>
      </c>
      <c r="I76" s="52"/>
      <c r="J76" s="41" t="s">
        <v>141</v>
      </c>
      <c r="K76" s="41" t="str">
        <f t="shared" si="14"/>
        <v>Cukup Memadai</v>
      </c>
      <c r="L76" s="43">
        <f t="shared" si="15"/>
        <v>3</v>
      </c>
      <c r="M76" s="50">
        <f>'1.Jawaban Questioneer'!AA74</f>
        <v>0</v>
      </c>
      <c r="N76" s="50">
        <f>'1.Jawaban Questioneer'!AB74</f>
        <v>4</v>
      </c>
      <c r="O76" s="50">
        <f>'1.Jawaban Questioneer'!AC74</f>
        <v>12</v>
      </c>
      <c r="P76" s="50">
        <f>'1.Jawaban Questioneer'!AD74</f>
        <v>9</v>
      </c>
      <c r="Q76" s="50">
        <f>'1.Jawaban Questioneer'!AE74</f>
        <v>25</v>
      </c>
    </row>
    <row r="77" spans="1:17" ht="63.75">
      <c r="A77" s="36">
        <v>72</v>
      </c>
      <c r="B77" s="46"/>
      <c r="C77" s="184"/>
      <c r="D77" s="47"/>
      <c r="E77" s="48"/>
      <c r="F77" s="44"/>
      <c r="G77" s="40"/>
      <c r="H77" s="48"/>
      <c r="I77" s="54"/>
      <c r="J77" s="41" t="s">
        <v>142</v>
      </c>
      <c r="K77" s="41" t="str">
        <f t="shared" si="14"/>
        <v>Cukup Memadai</v>
      </c>
      <c r="L77" s="43">
        <f t="shared" si="15"/>
        <v>3</v>
      </c>
      <c r="M77" s="50">
        <f>'1.Jawaban Questioneer'!AA75</f>
        <v>0</v>
      </c>
      <c r="N77" s="50">
        <f>'1.Jawaban Questioneer'!AB75</f>
        <v>3</v>
      </c>
      <c r="O77" s="50">
        <f>'1.Jawaban Questioneer'!AC75</f>
        <v>11</v>
      </c>
      <c r="P77" s="50">
        <f>'1.Jawaban Questioneer'!AD75</f>
        <v>11</v>
      </c>
      <c r="Q77" s="50">
        <f>'1.Jawaban Questioneer'!AE75</f>
        <v>25</v>
      </c>
    </row>
    <row r="79" spans="1:17">
      <c r="C79" s="57" t="s">
        <v>143</v>
      </c>
      <c r="D79" s="57"/>
    </row>
    <row r="80" spans="1:17" ht="20.100000000000001" customHeight="1">
      <c r="C80" s="58"/>
      <c r="D80" s="32" t="s">
        <v>144</v>
      </c>
    </row>
    <row r="81" spans="1:17" ht="20.100000000000001" customHeight="1">
      <c r="C81" s="59"/>
      <c r="D81" s="32" t="s">
        <v>145</v>
      </c>
    </row>
    <row r="82" spans="1:17" ht="20.100000000000001" customHeight="1">
      <c r="C82" s="60"/>
      <c r="D82" s="32" t="s">
        <v>146</v>
      </c>
    </row>
    <row r="83" spans="1:17" ht="20.100000000000001" customHeight="1">
      <c r="C83" s="61"/>
      <c r="D83" s="32" t="s">
        <v>147</v>
      </c>
    </row>
    <row r="85" spans="1:17" s="29" customFormat="1">
      <c r="A85" s="62" t="s">
        <v>148</v>
      </c>
      <c r="B85" s="63"/>
      <c r="C85" s="62"/>
      <c r="D85" s="62"/>
      <c r="E85" s="62"/>
      <c r="F85" s="62"/>
      <c r="G85" s="62"/>
      <c r="H85" s="62"/>
      <c r="I85" s="62"/>
      <c r="J85" s="62"/>
      <c r="K85" s="62"/>
      <c r="L85" s="62"/>
      <c r="M85" s="62"/>
      <c r="N85" s="62"/>
      <c r="O85" s="62"/>
      <c r="P85" s="62"/>
      <c r="Q85" s="62"/>
    </row>
    <row r="86" spans="1:17">
      <c r="A86" s="64" t="s">
        <v>149</v>
      </c>
      <c r="B86" s="65"/>
      <c r="C86" s="64" t="s">
        <v>150</v>
      </c>
      <c r="D86" s="64"/>
      <c r="E86" s="64"/>
      <c r="F86" s="64"/>
      <c r="G86" s="64"/>
      <c r="H86" s="64"/>
      <c r="I86" s="64"/>
      <c r="J86" s="64"/>
      <c r="K86" s="64"/>
      <c r="L86" s="64"/>
      <c r="M86" s="64"/>
      <c r="N86" s="64"/>
      <c r="O86" s="64"/>
      <c r="P86" s="64"/>
      <c r="Q86" s="64"/>
    </row>
    <row r="87" spans="1:17">
      <c r="A87" s="64" t="s">
        <v>151</v>
      </c>
      <c r="B87" s="65"/>
      <c r="C87" s="64" t="s">
        <v>150</v>
      </c>
      <c r="D87" s="64"/>
      <c r="E87" s="64"/>
      <c r="F87" s="64"/>
      <c r="G87" s="64"/>
      <c r="H87" s="64"/>
      <c r="I87" s="64"/>
      <c r="J87" s="64"/>
      <c r="K87" s="64"/>
      <c r="L87" s="64"/>
      <c r="M87" s="64"/>
      <c r="N87" s="64"/>
      <c r="O87" s="64"/>
      <c r="P87" s="64"/>
      <c r="Q87" s="64"/>
    </row>
    <row r="88" spans="1:17">
      <c r="A88" s="64" t="s">
        <v>152</v>
      </c>
      <c r="B88" s="65"/>
      <c r="C88" s="64" t="s">
        <v>153</v>
      </c>
      <c r="D88" s="64"/>
      <c r="E88" s="64"/>
      <c r="F88" s="64"/>
      <c r="G88" s="64"/>
      <c r="H88" s="64"/>
      <c r="I88" s="64"/>
      <c r="J88" s="64"/>
      <c r="K88" s="64"/>
      <c r="L88" s="64"/>
      <c r="M88" s="64"/>
      <c r="N88" s="64"/>
      <c r="O88" s="64"/>
      <c r="P88" s="64"/>
      <c r="Q88" s="64"/>
    </row>
    <row r="89" spans="1:17">
      <c r="A89" s="64" t="s">
        <v>154</v>
      </c>
      <c r="B89" s="65"/>
      <c r="C89" s="64" t="s">
        <v>150</v>
      </c>
      <c r="D89" s="64"/>
      <c r="E89" s="64"/>
      <c r="F89" s="64"/>
      <c r="G89" s="64"/>
      <c r="H89" s="64"/>
      <c r="I89" s="64"/>
      <c r="J89" s="64"/>
      <c r="K89" s="64"/>
      <c r="L89" s="64"/>
      <c r="M89" s="64"/>
      <c r="N89" s="64"/>
      <c r="O89" s="64"/>
      <c r="P89" s="64"/>
      <c r="Q89" s="64"/>
    </row>
    <row r="90" spans="1:17">
      <c r="A90" s="64" t="s">
        <v>155</v>
      </c>
      <c r="B90" s="65"/>
      <c r="C90" s="64" t="s">
        <v>156</v>
      </c>
      <c r="D90" s="64"/>
      <c r="E90" s="64"/>
      <c r="F90" s="64"/>
      <c r="G90" s="64"/>
      <c r="H90" s="64"/>
      <c r="I90" s="64"/>
      <c r="J90" s="64"/>
      <c r="K90" s="64"/>
      <c r="L90" s="64"/>
      <c r="M90" s="64"/>
      <c r="N90" s="64"/>
      <c r="O90" s="64"/>
      <c r="P90" s="64"/>
      <c r="Q90" s="64"/>
    </row>
    <row r="91" spans="1:17">
      <c r="A91" s="64" t="s">
        <v>157</v>
      </c>
      <c r="B91" s="65"/>
      <c r="C91" s="64" t="s">
        <v>150</v>
      </c>
      <c r="D91" s="64"/>
      <c r="E91" s="64"/>
      <c r="F91" s="64"/>
      <c r="G91" s="64"/>
      <c r="H91" s="64"/>
      <c r="I91" s="64"/>
      <c r="J91" s="64"/>
      <c r="K91" s="64"/>
      <c r="L91" s="64"/>
      <c r="M91" s="64"/>
      <c r="N91" s="64"/>
      <c r="O91" s="64"/>
      <c r="P91" s="64"/>
      <c r="Q91" s="64"/>
    </row>
    <row r="92" spans="1:17">
      <c r="A92" s="64" t="s">
        <v>158</v>
      </c>
      <c r="B92" s="65"/>
      <c r="C92" s="64" t="s">
        <v>159</v>
      </c>
      <c r="D92" s="64"/>
      <c r="E92" s="64"/>
      <c r="F92" s="64"/>
      <c r="G92" s="64"/>
      <c r="H92" s="64"/>
      <c r="I92" s="64"/>
      <c r="J92" s="64"/>
      <c r="K92" s="64"/>
      <c r="L92" s="64"/>
      <c r="M92" s="64"/>
      <c r="N92" s="64"/>
      <c r="O92" s="64"/>
      <c r="P92" s="64"/>
      <c r="Q92" s="64"/>
    </row>
    <row r="93" spans="1:17">
      <c r="A93" s="64" t="s">
        <v>160</v>
      </c>
      <c r="B93" s="65"/>
      <c r="C93" s="64" t="s">
        <v>161</v>
      </c>
      <c r="D93" s="64"/>
      <c r="E93" s="64"/>
      <c r="F93" s="64"/>
      <c r="G93" s="64"/>
      <c r="H93" s="64"/>
      <c r="I93" s="64"/>
      <c r="J93" s="64"/>
      <c r="K93" s="64"/>
      <c r="L93" s="64"/>
      <c r="M93" s="64"/>
      <c r="N93" s="64"/>
      <c r="O93" s="64"/>
      <c r="P93" s="64"/>
      <c r="Q93" s="64"/>
    </row>
    <row r="94" spans="1:17">
      <c r="A94" s="64"/>
      <c r="B94" s="66"/>
      <c r="C94" s="64"/>
      <c r="D94" s="64"/>
      <c r="E94" s="64"/>
      <c r="F94" s="64"/>
      <c r="G94" s="64"/>
      <c r="H94" s="64"/>
      <c r="I94" s="64"/>
      <c r="J94" s="64"/>
      <c r="K94" s="64"/>
      <c r="L94" s="64"/>
      <c r="M94" s="64"/>
      <c r="N94" s="64"/>
      <c r="O94" s="64"/>
      <c r="P94" s="64"/>
      <c r="Q94" s="64"/>
    </row>
    <row r="95" spans="1:17">
      <c r="A95" s="64"/>
      <c r="B95" s="66"/>
      <c r="C95" s="64"/>
      <c r="D95" s="64"/>
      <c r="E95" s="64"/>
      <c r="F95" s="64"/>
      <c r="G95" s="64"/>
      <c r="H95" s="64"/>
      <c r="I95" s="64"/>
      <c r="J95" s="64"/>
      <c r="K95" s="64"/>
      <c r="L95" s="64"/>
      <c r="M95" s="64"/>
      <c r="N95" s="64"/>
      <c r="O95" s="64"/>
      <c r="P95" s="64"/>
      <c r="Q95" s="64"/>
    </row>
    <row r="96" spans="1:17">
      <c r="A96" s="64"/>
      <c r="B96" s="66"/>
      <c r="C96" s="64"/>
      <c r="D96" s="64"/>
      <c r="E96" s="64"/>
      <c r="F96" s="64"/>
      <c r="G96" s="64"/>
      <c r="H96" s="64"/>
      <c r="I96" s="64"/>
      <c r="J96" s="64"/>
      <c r="K96" s="64"/>
      <c r="L96" s="64"/>
      <c r="M96" s="64"/>
      <c r="N96" s="64"/>
      <c r="O96" s="64"/>
      <c r="P96" s="64"/>
      <c r="Q96" s="64"/>
    </row>
    <row r="97" spans="1:17">
      <c r="A97" s="64"/>
      <c r="B97" s="66"/>
      <c r="C97" s="64"/>
      <c r="D97" s="64"/>
      <c r="E97" s="64"/>
      <c r="F97" s="64"/>
      <c r="G97" s="64"/>
      <c r="H97" s="64"/>
      <c r="I97" s="64"/>
      <c r="J97" s="64"/>
      <c r="K97" s="64"/>
      <c r="L97" s="64"/>
      <c r="M97" s="64"/>
      <c r="N97" s="64"/>
      <c r="O97" s="64"/>
      <c r="P97" s="64"/>
      <c r="Q97" s="64"/>
    </row>
    <row r="98" spans="1:17">
      <c r="A98" s="64"/>
      <c r="B98" s="66"/>
      <c r="C98" s="64"/>
      <c r="D98" s="64"/>
      <c r="E98" s="64"/>
      <c r="F98" s="64"/>
      <c r="G98" s="64"/>
      <c r="H98" s="64"/>
      <c r="I98" s="64"/>
      <c r="J98" s="64"/>
      <c r="K98" s="64"/>
      <c r="L98" s="64"/>
      <c r="M98" s="64"/>
      <c r="N98" s="64"/>
      <c r="O98" s="64"/>
      <c r="P98" s="64"/>
      <c r="Q98" s="64"/>
    </row>
    <row r="99" spans="1:17">
      <c r="A99" s="64"/>
      <c r="B99" s="66"/>
      <c r="C99" s="64"/>
      <c r="D99" s="64"/>
      <c r="E99" s="64"/>
      <c r="F99" s="64"/>
      <c r="G99" s="64"/>
      <c r="H99" s="64"/>
      <c r="I99" s="64"/>
      <c r="J99" s="64"/>
      <c r="K99" s="64"/>
      <c r="L99" s="64"/>
      <c r="M99" s="64"/>
      <c r="N99" s="64"/>
      <c r="O99" s="64"/>
      <c r="P99" s="64"/>
      <c r="Q99" s="64"/>
    </row>
    <row r="100" spans="1:17">
      <c r="A100" s="64"/>
      <c r="B100" s="66"/>
      <c r="C100" s="64"/>
      <c r="D100" s="64"/>
      <c r="E100" s="64"/>
      <c r="F100" s="64"/>
      <c r="G100" s="64"/>
      <c r="H100" s="64"/>
      <c r="I100" s="64"/>
      <c r="J100" s="64"/>
      <c r="K100" s="64"/>
      <c r="L100" s="64"/>
      <c r="M100" s="64"/>
      <c r="N100" s="64"/>
      <c r="O100" s="64"/>
      <c r="P100" s="64"/>
      <c r="Q100" s="64"/>
    </row>
    <row r="101" spans="1:17">
      <c r="A101" s="64"/>
      <c r="B101" s="66"/>
      <c r="C101" s="64"/>
      <c r="D101" s="64"/>
      <c r="E101" s="64"/>
      <c r="F101" s="64"/>
      <c r="G101" s="64"/>
      <c r="H101" s="64"/>
      <c r="I101" s="64"/>
      <c r="J101" s="64"/>
      <c r="K101" s="64"/>
      <c r="L101" s="64"/>
      <c r="M101" s="64"/>
      <c r="N101" s="64"/>
      <c r="O101" s="64"/>
      <c r="P101" s="64"/>
      <c r="Q101" s="64"/>
    </row>
    <row r="102" spans="1:17">
      <c r="A102" s="64"/>
      <c r="B102" s="66"/>
      <c r="C102" s="64"/>
      <c r="D102" s="64"/>
      <c r="E102" s="64"/>
      <c r="F102" s="64"/>
      <c r="G102" s="64"/>
      <c r="H102" s="64"/>
      <c r="I102" s="64"/>
      <c r="J102" s="64"/>
      <c r="K102" s="64"/>
      <c r="L102" s="64"/>
      <c r="M102" s="64"/>
      <c r="N102" s="64"/>
      <c r="O102" s="64"/>
      <c r="P102" s="64"/>
      <c r="Q102" s="64"/>
    </row>
    <row r="103" spans="1:17">
      <c r="A103" s="64"/>
      <c r="B103" s="66"/>
      <c r="C103" s="64"/>
      <c r="D103" s="64"/>
      <c r="E103" s="64"/>
      <c r="F103" s="64"/>
      <c r="G103" s="64"/>
      <c r="H103" s="64"/>
      <c r="I103" s="64"/>
      <c r="J103" s="64"/>
      <c r="K103" s="64"/>
      <c r="L103" s="64"/>
      <c r="M103" s="64"/>
      <c r="N103" s="64"/>
      <c r="O103" s="64"/>
      <c r="P103" s="64"/>
      <c r="Q103" s="64"/>
    </row>
    <row r="104" spans="1:17">
      <c r="A104" s="64"/>
      <c r="B104" s="66"/>
      <c r="C104" s="64"/>
      <c r="D104" s="64"/>
      <c r="E104" s="64"/>
      <c r="F104" s="64"/>
      <c r="G104" s="64"/>
      <c r="H104" s="64"/>
      <c r="I104" s="64"/>
      <c r="J104" s="64"/>
      <c r="K104" s="64"/>
      <c r="L104" s="64"/>
      <c r="M104" s="64"/>
      <c r="N104" s="64"/>
      <c r="O104" s="64"/>
      <c r="P104" s="64"/>
      <c r="Q104" s="64"/>
    </row>
    <row r="105" spans="1:17">
      <c r="A105" s="64"/>
      <c r="B105" s="66"/>
      <c r="C105" s="64"/>
      <c r="D105" s="64"/>
      <c r="E105" s="64"/>
      <c r="F105" s="64"/>
      <c r="G105" s="64"/>
      <c r="H105" s="64"/>
      <c r="I105" s="64"/>
      <c r="J105" s="64"/>
      <c r="K105" s="64"/>
      <c r="L105" s="64"/>
      <c r="M105" s="64"/>
      <c r="N105" s="64"/>
      <c r="O105" s="64"/>
      <c r="P105" s="64"/>
      <c r="Q105" s="64"/>
    </row>
    <row r="106" spans="1:17">
      <c r="A106" s="64"/>
      <c r="B106" s="66"/>
      <c r="C106" s="64"/>
      <c r="D106" s="64"/>
      <c r="E106" s="64"/>
      <c r="F106" s="64"/>
      <c r="G106" s="64"/>
      <c r="H106" s="64"/>
      <c r="I106" s="64"/>
      <c r="J106" s="64"/>
      <c r="K106" s="64"/>
      <c r="L106" s="64"/>
      <c r="M106" s="64"/>
      <c r="N106" s="64"/>
      <c r="O106" s="64"/>
      <c r="P106" s="64"/>
      <c r="Q106" s="64"/>
    </row>
    <row r="107" spans="1:17">
      <c r="A107" s="64"/>
      <c r="B107" s="66"/>
      <c r="C107" s="64"/>
      <c r="D107" s="64"/>
      <c r="E107" s="64"/>
      <c r="F107" s="64"/>
      <c r="G107" s="64"/>
      <c r="H107" s="64"/>
      <c r="I107" s="64"/>
      <c r="J107" s="64"/>
      <c r="K107" s="64"/>
      <c r="L107" s="64"/>
      <c r="M107" s="64"/>
      <c r="N107" s="64"/>
      <c r="O107" s="64"/>
      <c r="P107" s="64"/>
      <c r="Q107" s="64"/>
    </row>
    <row r="108" spans="1:17">
      <c r="A108" s="64"/>
      <c r="B108" s="66"/>
      <c r="C108" s="64"/>
      <c r="D108" s="64"/>
      <c r="E108" s="64"/>
      <c r="F108" s="64"/>
      <c r="G108" s="64"/>
      <c r="H108" s="64"/>
      <c r="I108" s="64"/>
      <c r="J108" s="64"/>
      <c r="K108" s="64"/>
      <c r="L108" s="64"/>
      <c r="M108" s="64"/>
      <c r="N108" s="64"/>
      <c r="O108" s="64"/>
      <c r="P108" s="64"/>
      <c r="Q108" s="64"/>
    </row>
    <row r="109" spans="1:17">
      <c r="A109" s="64"/>
      <c r="B109" s="66"/>
      <c r="C109" s="64"/>
      <c r="D109" s="64"/>
      <c r="E109" s="64"/>
      <c r="F109" s="64"/>
      <c r="G109" s="64"/>
      <c r="H109" s="64"/>
      <c r="I109" s="64"/>
      <c r="J109" s="64"/>
      <c r="K109" s="64"/>
      <c r="L109" s="64"/>
      <c r="M109" s="64"/>
      <c r="N109" s="64"/>
      <c r="O109" s="64"/>
      <c r="P109" s="64"/>
      <c r="Q109" s="64"/>
    </row>
    <row r="110" spans="1:17">
      <c r="A110" s="64"/>
      <c r="B110" s="66"/>
      <c r="C110" s="64"/>
      <c r="D110" s="64"/>
      <c r="E110" s="64"/>
      <c r="F110" s="64"/>
      <c r="G110" s="64"/>
      <c r="H110" s="64"/>
      <c r="I110" s="64"/>
      <c r="J110" s="64"/>
      <c r="K110" s="64"/>
      <c r="L110" s="64"/>
      <c r="M110" s="64"/>
      <c r="N110" s="64"/>
      <c r="O110" s="64"/>
      <c r="P110" s="64"/>
      <c r="Q110" s="64"/>
    </row>
    <row r="111" spans="1:17">
      <c r="A111" s="64"/>
      <c r="B111" s="66"/>
      <c r="C111" s="64"/>
      <c r="D111" s="64"/>
      <c r="E111" s="64"/>
      <c r="F111" s="64"/>
      <c r="G111" s="64"/>
      <c r="H111" s="64"/>
      <c r="I111" s="64"/>
      <c r="J111" s="64"/>
      <c r="K111" s="64"/>
      <c r="L111" s="64"/>
      <c r="M111" s="64"/>
      <c r="N111" s="64"/>
      <c r="O111" s="64"/>
      <c r="P111" s="64"/>
      <c r="Q111" s="64"/>
    </row>
    <row r="112" spans="1:17">
      <c r="A112" s="64"/>
      <c r="B112" s="66"/>
      <c r="C112" s="64"/>
      <c r="D112" s="64"/>
      <c r="E112" s="64"/>
      <c r="F112" s="64"/>
      <c r="G112" s="64"/>
      <c r="H112" s="64"/>
      <c r="I112" s="64"/>
      <c r="J112" s="64"/>
      <c r="K112" s="64"/>
      <c r="L112" s="64"/>
      <c r="M112" s="64"/>
      <c r="N112" s="64"/>
      <c r="O112" s="64"/>
      <c r="P112" s="64"/>
      <c r="Q112" s="64"/>
    </row>
    <row r="113" spans="1:17">
      <c r="A113" s="64"/>
      <c r="B113" s="66"/>
      <c r="C113" s="64"/>
      <c r="D113" s="64"/>
      <c r="E113" s="64"/>
      <c r="F113" s="64"/>
      <c r="G113" s="64"/>
      <c r="H113" s="64"/>
      <c r="I113" s="64"/>
      <c r="J113" s="64"/>
      <c r="K113" s="64"/>
      <c r="L113" s="64"/>
      <c r="M113" s="64"/>
      <c r="N113" s="64"/>
      <c r="O113" s="64"/>
      <c r="P113" s="64"/>
      <c r="Q113" s="64"/>
    </row>
    <row r="114" spans="1:17">
      <c r="A114" s="64"/>
      <c r="B114" s="66"/>
      <c r="C114" s="64"/>
      <c r="D114" s="64"/>
      <c r="E114" s="64"/>
      <c r="F114" s="64"/>
      <c r="G114" s="64"/>
      <c r="H114" s="64"/>
      <c r="I114" s="64"/>
      <c r="J114" s="64"/>
      <c r="K114" s="64"/>
      <c r="L114" s="64"/>
      <c r="M114" s="64"/>
      <c r="N114" s="64"/>
      <c r="O114" s="64"/>
      <c r="P114" s="64"/>
      <c r="Q114" s="64"/>
    </row>
    <row r="115" spans="1:17">
      <c r="A115" s="64"/>
      <c r="B115" s="66"/>
      <c r="C115" s="64"/>
      <c r="D115" s="64"/>
      <c r="E115" s="64"/>
      <c r="F115" s="64"/>
      <c r="G115" s="64"/>
      <c r="H115" s="64"/>
      <c r="I115" s="64"/>
      <c r="J115" s="64"/>
      <c r="K115" s="64"/>
      <c r="L115" s="64"/>
      <c r="M115" s="64"/>
      <c r="N115" s="64"/>
      <c r="O115" s="64"/>
      <c r="P115" s="64"/>
      <c r="Q115" s="64"/>
    </row>
    <row r="116" spans="1:17">
      <c r="A116" s="64"/>
      <c r="B116" s="66"/>
      <c r="C116" s="64"/>
      <c r="D116" s="64"/>
      <c r="E116" s="64"/>
      <c r="F116" s="64"/>
      <c r="G116" s="64"/>
      <c r="H116" s="64"/>
      <c r="I116" s="64"/>
      <c r="J116" s="64"/>
      <c r="K116" s="64"/>
      <c r="L116" s="64"/>
      <c r="M116" s="64"/>
      <c r="N116" s="64"/>
      <c r="O116" s="64"/>
      <c r="P116" s="64"/>
      <c r="Q116" s="64"/>
    </row>
    <row r="117" spans="1:17">
      <c r="A117" s="64"/>
      <c r="B117" s="66"/>
      <c r="C117" s="64"/>
      <c r="D117" s="64"/>
      <c r="E117" s="64"/>
      <c r="F117" s="64"/>
      <c r="G117" s="64"/>
      <c r="H117" s="64"/>
      <c r="I117" s="64"/>
      <c r="J117" s="64"/>
      <c r="K117" s="64"/>
      <c r="L117" s="64"/>
      <c r="M117" s="64"/>
      <c r="N117" s="64"/>
      <c r="O117" s="64"/>
      <c r="P117" s="64"/>
      <c r="Q117" s="64"/>
    </row>
    <row r="118" spans="1:17">
      <c r="A118" s="64"/>
      <c r="B118" s="66"/>
      <c r="C118" s="64"/>
      <c r="D118" s="64"/>
      <c r="E118" s="64"/>
      <c r="F118" s="64"/>
      <c r="G118" s="64"/>
      <c r="H118" s="64"/>
      <c r="I118" s="64"/>
      <c r="J118" s="64"/>
      <c r="K118" s="64"/>
      <c r="L118" s="64"/>
      <c r="M118" s="64"/>
      <c r="N118" s="64"/>
      <c r="O118" s="64"/>
      <c r="P118" s="64"/>
      <c r="Q118" s="64"/>
    </row>
    <row r="119" spans="1:17">
      <c r="A119" s="64"/>
      <c r="B119" s="66"/>
      <c r="C119" s="64"/>
      <c r="D119" s="64"/>
      <c r="E119" s="64"/>
      <c r="F119" s="64"/>
      <c r="G119" s="64"/>
      <c r="H119" s="64"/>
      <c r="I119" s="64"/>
      <c r="J119" s="64"/>
      <c r="K119" s="64"/>
      <c r="L119" s="64"/>
      <c r="M119" s="64"/>
      <c r="N119" s="64"/>
      <c r="O119" s="64"/>
      <c r="P119" s="64"/>
      <c r="Q119" s="64"/>
    </row>
    <row r="120" spans="1:17">
      <c r="A120" s="64"/>
      <c r="B120" s="66"/>
      <c r="C120" s="64"/>
      <c r="D120" s="64"/>
      <c r="E120" s="64"/>
      <c r="F120" s="64"/>
      <c r="G120" s="64"/>
      <c r="H120" s="64"/>
      <c r="I120" s="64"/>
      <c r="J120" s="64"/>
      <c r="K120" s="64"/>
      <c r="L120" s="64"/>
      <c r="M120" s="64"/>
      <c r="N120" s="64"/>
      <c r="O120" s="64"/>
      <c r="P120" s="64"/>
      <c r="Q120" s="64"/>
    </row>
    <row r="121" spans="1:17">
      <c r="A121" s="64"/>
      <c r="B121" s="66"/>
      <c r="C121" s="64"/>
      <c r="D121" s="64"/>
      <c r="E121" s="64"/>
      <c r="F121" s="64"/>
      <c r="G121" s="64"/>
      <c r="H121" s="64"/>
      <c r="I121" s="64"/>
      <c r="J121" s="64"/>
      <c r="K121" s="64"/>
      <c r="L121" s="64"/>
      <c r="M121" s="64"/>
      <c r="N121" s="64"/>
      <c r="O121" s="64"/>
      <c r="P121" s="64"/>
      <c r="Q121" s="64"/>
    </row>
    <row r="122" spans="1:17">
      <c r="A122" s="64"/>
      <c r="B122" s="66"/>
      <c r="C122" s="64"/>
      <c r="D122" s="64"/>
      <c r="E122" s="64"/>
      <c r="F122" s="64"/>
      <c r="G122" s="64"/>
      <c r="H122" s="64"/>
      <c r="I122" s="64"/>
      <c r="J122" s="64"/>
      <c r="K122" s="64"/>
      <c r="L122" s="64"/>
      <c r="M122" s="64"/>
      <c r="N122" s="64"/>
      <c r="O122" s="64"/>
      <c r="P122" s="64"/>
      <c r="Q122" s="64"/>
    </row>
    <row r="123" spans="1:17">
      <c r="A123" s="64"/>
      <c r="B123" s="66"/>
      <c r="C123" s="64"/>
      <c r="D123" s="64"/>
      <c r="E123" s="64"/>
      <c r="F123" s="64"/>
      <c r="G123" s="64"/>
      <c r="H123" s="64"/>
      <c r="I123" s="64"/>
      <c r="J123" s="64"/>
      <c r="K123" s="64"/>
      <c r="L123" s="64"/>
      <c r="M123" s="64"/>
      <c r="N123" s="64"/>
      <c r="O123" s="64"/>
      <c r="P123" s="64"/>
      <c r="Q123" s="64"/>
    </row>
    <row r="124" spans="1:17">
      <c r="A124" s="64"/>
      <c r="B124" s="66"/>
      <c r="C124" s="64"/>
      <c r="D124" s="64"/>
      <c r="E124" s="64"/>
      <c r="F124" s="64"/>
      <c r="G124" s="64"/>
      <c r="H124" s="64"/>
      <c r="I124" s="64"/>
      <c r="J124" s="64"/>
      <c r="K124" s="64"/>
      <c r="L124" s="64"/>
      <c r="M124" s="64"/>
      <c r="N124" s="64"/>
      <c r="O124" s="64"/>
      <c r="P124" s="64"/>
      <c r="Q124" s="64"/>
    </row>
    <row r="125" spans="1:17">
      <c r="A125" s="64"/>
      <c r="B125" s="66"/>
      <c r="C125" s="64"/>
      <c r="D125" s="64"/>
      <c r="E125" s="64"/>
      <c r="F125" s="64"/>
      <c r="G125" s="64"/>
      <c r="H125" s="64"/>
      <c r="I125" s="64"/>
      <c r="J125" s="64"/>
      <c r="K125" s="64"/>
      <c r="L125" s="64"/>
      <c r="M125" s="64"/>
      <c r="N125" s="64"/>
      <c r="O125" s="64"/>
      <c r="P125" s="64"/>
      <c r="Q125" s="64"/>
    </row>
    <row r="126" spans="1:17">
      <c r="A126" s="64"/>
      <c r="B126" s="66"/>
      <c r="C126" s="64"/>
      <c r="D126" s="64"/>
      <c r="E126" s="64"/>
      <c r="F126" s="64"/>
      <c r="G126" s="64"/>
      <c r="H126" s="64"/>
      <c r="I126" s="64"/>
      <c r="J126" s="64"/>
      <c r="K126" s="64"/>
      <c r="L126" s="64"/>
      <c r="M126" s="64"/>
      <c r="N126" s="64"/>
      <c r="O126" s="64"/>
      <c r="P126" s="64"/>
      <c r="Q126" s="64"/>
    </row>
    <row r="127" spans="1:17">
      <c r="A127" s="64"/>
      <c r="B127" s="66"/>
      <c r="C127" s="64"/>
      <c r="D127" s="64"/>
      <c r="E127" s="64"/>
      <c r="F127" s="64"/>
      <c r="G127" s="64"/>
      <c r="H127" s="64"/>
      <c r="I127" s="64"/>
      <c r="J127" s="64"/>
      <c r="K127" s="64"/>
      <c r="L127" s="64"/>
      <c r="M127" s="64"/>
      <c r="N127" s="64"/>
      <c r="O127" s="64"/>
      <c r="P127" s="64"/>
      <c r="Q127" s="64"/>
    </row>
    <row r="128" spans="1:17">
      <c r="A128" s="64"/>
      <c r="B128" s="66"/>
      <c r="C128" s="64"/>
      <c r="D128" s="64"/>
      <c r="E128" s="64"/>
      <c r="F128" s="64"/>
      <c r="G128" s="64"/>
      <c r="H128" s="64"/>
      <c r="I128" s="64"/>
      <c r="J128" s="64"/>
      <c r="K128" s="64"/>
      <c r="L128" s="64"/>
      <c r="M128" s="64"/>
      <c r="N128" s="64"/>
      <c r="O128" s="64"/>
      <c r="P128" s="64"/>
      <c r="Q128" s="64"/>
    </row>
    <row r="129" spans="1:17">
      <c r="A129" s="64"/>
      <c r="B129" s="66"/>
      <c r="C129" s="64"/>
      <c r="D129" s="64"/>
      <c r="E129" s="64"/>
      <c r="F129" s="64"/>
      <c r="G129" s="64"/>
      <c r="H129" s="64"/>
      <c r="I129" s="64"/>
      <c r="J129" s="64"/>
      <c r="K129" s="64"/>
      <c r="L129" s="64"/>
      <c r="M129" s="64"/>
      <c r="N129" s="64"/>
      <c r="O129" s="64"/>
      <c r="P129" s="64"/>
      <c r="Q129" s="64"/>
    </row>
    <row r="130" spans="1:17">
      <c r="A130" s="64"/>
      <c r="B130" s="66"/>
      <c r="C130" s="64"/>
      <c r="D130" s="64"/>
      <c r="E130" s="64"/>
      <c r="F130" s="64"/>
      <c r="G130" s="64"/>
      <c r="H130" s="64"/>
      <c r="I130" s="64"/>
      <c r="J130" s="64"/>
      <c r="K130" s="64"/>
      <c r="L130" s="64"/>
      <c r="M130" s="64"/>
      <c r="N130" s="64"/>
      <c r="O130" s="64"/>
      <c r="P130" s="64"/>
      <c r="Q130" s="64"/>
    </row>
    <row r="131" spans="1:17">
      <c r="A131" s="64"/>
      <c r="B131" s="66"/>
      <c r="C131" s="64"/>
      <c r="D131" s="64"/>
      <c r="E131" s="64"/>
      <c r="F131" s="64"/>
      <c r="G131" s="64"/>
      <c r="H131" s="64"/>
      <c r="I131" s="64"/>
      <c r="J131" s="64"/>
      <c r="K131" s="64"/>
      <c r="L131" s="64"/>
      <c r="M131" s="64"/>
      <c r="N131" s="64"/>
      <c r="O131" s="64"/>
      <c r="P131" s="64"/>
      <c r="Q131" s="64"/>
    </row>
    <row r="132" spans="1:17">
      <c r="A132" s="64"/>
      <c r="B132" s="66"/>
      <c r="C132" s="64"/>
      <c r="D132" s="64"/>
      <c r="E132" s="64"/>
      <c r="F132" s="64"/>
      <c r="G132" s="64"/>
      <c r="H132" s="64"/>
      <c r="I132" s="64"/>
      <c r="J132" s="64"/>
      <c r="K132" s="64"/>
      <c r="L132" s="64"/>
      <c r="M132" s="64"/>
      <c r="N132" s="64"/>
      <c r="O132" s="64"/>
      <c r="P132" s="64"/>
      <c r="Q132" s="64"/>
    </row>
    <row r="133" spans="1:17">
      <c r="A133" s="64"/>
      <c r="B133" s="66"/>
      <c r="C133" s="64"/>
      <c r="D133" s="64"/>
      <c r="E133" s="64"/>
      <c r="F133" s="64"/>
      <c r="G133" s="64"/>
      <c r="H133" s="64"/>
      <c r="I133" s="64"/>
      <c r="J133" s="64"/>
      <c r="K133" s="64"/>
      <c r="L133" s="64"/>
      <c r="M133" s="64"/>
      <c r="N133" s="64"/>
      <c r="O133" s="64"/>
      <c r="P133" s="64"/>
      <c r="Q133" s="64"/>
    </row>
    <row r="134" spans="1:17">
      <c r="A134" s="64"/>
      <c r="B134" s="66"/>
      <c r="C134" s="64"/>
      <c r="D134" s="64"/>
      <c r="E134" s="64"/>
      <c r="F134" s="64"/>
      <c r="G134" s="64"/>
      <c r="H134" s="64"/>
      <c r="I134" s="64"/>
      <c r="J134" s="64"/>
      <c r="K134" s="64"/>
      <c r="L134" s="64"/>
      <c r="M134" s="64"/>
      <c r="N134" s="64"/>
      <c r="O134" s="64"/>
      <c r="P134" s="64"/>
      <c r="Q134" s="64"/>
    </row>
    <row r="135" spans="1:17">
      <c r="A135" s="64"/>
      <c r="B135" s="66"/>
      <c r="C135" s="64"/>
      <c r="D135" s="64"/>
      <c r="E135" s="64"/>
      <c r="F135" s="64"/>
      <c r="G135" s="64"/>
      <c r="H135" s="64"/>
      <c r="I135" s="64"/>
      <c r="J135" s="64"/>
      <c r="K135" s="64"/>
      <c r="L135" s="64"/>
      <c r="M135" s="64"/>
      <c r="N135" s="64"/>
      <c r="O135" s="64"/>
      <c r="P135" s="64"/>
      <c r="Q135" s="64"/>
    </row>
    <row r="136" spans="1:17">
      <c r="A136" s="64"/>
      <c r="B136" s="66"/>
      <c r="C136" s="64"/>
      <c r="D136" s="64"/>
      <c r="E136" s="64"/>
      <c r="F136" s="64"/>
      <c r="G136" s="64"/>
      <c r="H136" s="64"/>
      <c r="I136" s="64"/>
      <c r="J136" s="64"/>
      <c r="K136" s="64"/>
      <c r="L136" s="64"/>
      <c r="M136" s="64"/>
      <c r="N136" s="64"/>
      <c r="O136" s="64"/>
      <c r="P136" s="64"/>
      <c r="Q136" s="64"/>
    </row>
    <row r="137" spans="1:17">
      <c r="A137" s="64"/>
      <c r="B137" s="66"/>
      <c r="C137" s="64"/>
      <c r="D137" s="64"/>
      <c r="E137" s="64"/>
      <c r="F137" s="64"/>
      <c r="G137" s="64"/>
      <c r="H137" s="64"/>
      <c r="I137" s="64"/>
      <c r="J137" s="64"/>
      <c r="K137" s="64"/>
      <c r="L137" s="64"/>
      <c r="M137" s="64"/>
      <c r="N137" s="64"/>
      <c r="O137" s="64"/>
      <c r="P137" s="64"/>
      <c r="Q137" s="64"/>
    </row>
    <row r="138" spans="1:17">
      <c r="A138" s="64"/>
      <c r="B138" s="66"/>
      <c r="C138" s="64"/>
      <c r="D138" s="64"/>
      <c r="E138" s="64"/>
      <c r="F138" s="64"/>
      <c r="G138" s="64"/>
      <c r="H138" s="64"/>
      <c r="I138" s="64"/>
      <c r="J138" s="64"/>
      <c r="K138" s="64"/>
      <c r="L138" s="64"/>
      <c r="M138" s="64"/>
      <c r="N138" s="64"/>
      <c r="O138" s="64"/>
      <c r="P138" s="64"/>
      <c r="Q138" s="64"/>
    </row>
    <row r="139" spans="1:17">
      <c r="A139" s="64"/>
      <c r="B139" s="66"/>
      <c r="C139" s="64"/>
      <c r="D139" s="64"/>
      <c r="E139" s="64"/>
      <c r="F139" s="64"/>
      <c r="G139" s="64"/>
      <c r="H139" s="64"/>
      <c r="I139" s="64"/>
      <c r="J139" s="64"/>
      <c r="K139" s="64"/>
      <c r="L139" s="64"/>
      <c r="M139" s="64"/>
      <c r="N139" s="64"/>
      <c r="O139" s="64"/>
      <c r="P139" s="64"/>
      <c r="Q139" s="64"/>
    </row>
    <row r="140" spans="1:17">
      <c r="A140" s="64"/>
      <c r="B140" s="66"/>
      <c r="C140" s="64"/>
      <c r="D140" s="64"/>
      <c r="E140" s="64"/>
      <c r="F140" s="64"/>
      <c r="G140" s="64"/>
      <c r="H140" s="64"/>
      <c r="I140" s="64"/>
      <c r="J140" s="64"/>
      <c r="K140" s="64"/>
      <c r="L140" s="64"/>
      <c r="M140" s="64"/>
      <c r="N140" s="64"/>
      <c r="O140" s="64"/>
      <c r="P140" s="64"/>
      <c r="Q140" s="64"/>
    </row>
    <row r="141" spans="1:17">
      <c r="A141" s="64"/>
      <c r="B141" s="66"/>
      <c r="C141" s="64"/>
      <c r="D141" s="64"/>
      <c r="E141" s="64"/>
      <c r="F141" s="64"/>
      <c r="G141" s="64"/>
      <c r="H141" s="64"/>
      <c r="I141" s="64"/>
      <c r="J141" s="64"/>
      <c r="K141" s="64"/>
      <c r="L141" s="64"/>
      <c r="M141" s="64"/>
      <c r="N141" s="64"/>
      <c r="O141" s="64"/>
      <c r="P141" s="64"/>
      <c r="Q141" s="64"/>
    </row>
    <row r="142" spans="1:17">
      <c r="A142" s="64"/>
      <c r="B142" s="66"/>
      <c r="C142" s="64"/>
      <c r="D142" s="64"/>
      <c r="E142" s="64"/>
      <c r="F142" s="64"/>
      <c r="G142" s="64"/>
      <c r="H142" s="64"/>
      <c r="I142" s="64"/>
      <c r="J142" s="64"/>
      <c r="K142" s="64"/>
      <c r="L142" s="64"/>
      <c r="M142" s="64"/>
      <c r="N142" s="64"/>
      <c r="O142" s="64"/>
      <c r="P142" s="64"/>
      <c r="Q142" s="64"/>
    </row>
    <row r="143" spans="1:17">
      <c r="A143" s="64"/>
      <c r="B143" s="66"/>
      <c r="C143" s="64"/>
      <c r="D143" s="64"/>
      <c r="E143" s="64"/>
      <c r="F143" s="64"/>
      <c r="G143" s="64"/>
      <c r="H143" s="64"/>
      <c r="I143" s="64"/>
      <c r="J143" s="64"/>
      <c r="K143" s="64"/>
      <c r="L143" s="64"/>
      <c r="M143" s="64"/>
      <c r="N143" s="64"/>
      <c r="O143" s="64"/>
      <c r="P143" s="64"/>
      <c r="Q143" s="64"/>
    </row>
    <row r="144" spans="1:17">
      <c r="A144" s="64"/>
      <c r="B144" s="66"/>
      <c r="C144" s="64"/>
      <c r="D144" s="64"/>
      <c r="E144" s="64"/>
      <c r="F144" s="64"/>
      <c r="G144" s="64"/>
      <c r="H144" s="64"/>
      <c r="I144" s="64"/>
      <c r="J144" s="64"/>
      <c r="K144" s="64"/>
      <c r="L144" s="64"/>
      <c r="M144" s="64"/>
      <c r="N144" s="64"/>
      <c r="O144" s="64"/>
      <c r="P144" s="64"/>
      <c r="Q144" s="64"/>
    </row>
    <row r="145" spans="1:17">
      <c r="A145" s="64"/>
      <c r="B145" s="66"/>
      <c r="C145" s="64"/>
      <c r="D145" s="64"/>
      <c r="E145" s="64"/>
      <c r="F145" s="64"/>
      <c r="G145" s="64"/>
      <c r="H145" s="64"/>
      <c r="I145" s="64"/>
      <c r="J145" s="64"/>
      <c r="K145" s="64"/>
      <c r="L145" s="64"/>
      <c r="M145" s="64"/>
      <c r="N145" s="64"/>
      <c r="O145" s="64"/>
      <c r="P145" s="64"/>
      <c r="Q145" s="64"/>
    </row>
    <row r="146" spans="1:17">
      <c r="A146" s="64"/>
      <c r="B146" s="66"/>
      <c r="C146" s="64"/>
      <c r="D146" s="64"/>
      <c r="E146" s="64"/>
      <c r="F146" s="64"/>
      <c r="G146" s="64"/>
      <c r="H146" s="64"/>
      <c r="I146" s="64"/>
      <c r="J146" s="64"/>
      <c r="K146" s="64"/>
      <c r="L146" s="64"/>
      <c r="M146" s="64"/>
      <c r="N146" s="64"/>
      <c r="O146" s="64"/>
      <c r="P146" s="64"/>
      <c r="Q146" s="64"/>
    </row>
    <row r="147" spans="1:17">
      <c r="A147" s="64"/>
      <c r="B147" s="66"/>
      <c r="C147" s="64"/>
      <c r="D147" s="64"/>
      <c r="E147" s="64"/>
      <c r="F147" s="64"/>
      <c r="G147" s="64"/>
      <c r="H147" s="64"/>
      <c r="I147" s="64"/>
      <c r="J147" s="64"/>
      <c r="K147" s="64"/>
      <c r="L147" s="64"/>
      <c r="M147" s="64"/>
      <c r="N147" s="64"/>
      <c r="O147" s="64"/>
      <c r="P147" s="64"/>
      <c r="Q147" s="64"/>
    </row>
    <row r="148" spans="1:17">
      <c r="A148" s="64"/>
      <c r="B148" s="66"/>
      <c r="C148" s="64"/>
      <c r="D148" s="64"/>
      <c r="E148" s="64"/>
      <c r="F148" s="64"/>
      <c r="G148" s="64"/>
      <c r="H148" s="64"/>
      <c r="I148" s="64"/>
      <c r="J148" s="64"/>
      <c r="K148" s="64"/>
      <c r="L148" s="64"/>
      <c r="M148" s="64"/>
      <c r="N148" s="64"/>
      <c r="O148" s="64"/>
      <c r="P148" s="64"/>
      <c r="Q148" s="64"/>
    </row>
    <row r="149" spans="1:17">
      <c r="A149" s="64"/>
      <c r="B149" s="66"/>
      <c r="C149" s="64"/>
      <c r="D149" s="64"/>
      <c r="E149" s="64"/>
      <c r="F149" s="64"/>
      <c r="G149" s="64"/>
      <c r="H149" s="64"/>
      <c r="I149" s="64"/>
      <c r="J149" s="64"/>
      <c r="K149" s="64"/>
      <c r="L149" s="64"/>
      <c r="M149" s="64"/>
      <c r="N149" s="64"/>
      <c r="O149" s="64"/>
      <c r="P149" s="64"/>
      <c r="Q149" s="64"/>
    </row>
    <row r="150" spans="1:17">
      <c r="A150" s="64"/>
      <c r="B150" s="66"/>
      <c r="C150" s="64"/>
      <c r="D150" s="64"/>
      <c r="E150" s="64"/>
      <c r="F150" s="64"/>
      <c r="G150" s="64"/>
      <c r="H150" s="64"/>
      <c r="I150" s="64"/>
      <c r="J150" s="64"/>
      <c r="K150" s="64"/>
      <c r="L150" s="64"/>
      <c r="M150" s="64"/>
      <c r="N150" s="64"/>
      <c r="O150" s="64"/>
      <c r="P150" s="64"/>
      <c r="Q150" s="64"/>
    </row>
    <row r="151" spans="1:17">
      <c r="A151" s="64"/>
      <c r="B151" s="66"/>
      <c r="C151" s="64"/>
      <c r="D151" s="64"/>
      <c r="E151" s="64"/>
      <c r="F151" s="64"/>
      <c r="G151" s="64"/>
      <c r="H151" s="64"/>
      <c r="I151" s="64"/>
      <c r="J151" s="64"/>
      <c r="K151" s="64"/>
      <c r="L151" s="64"/>
      <c r="M151" s="64"/>
      <c r="N151" s="64"/>
      <c r="O151" s="64"/>
      <c r="P151" s="64"/>
      <c r="Q151" s="64"/>
    </row>
    <row r="152" spans="1:17">
      <c r="A152" s="64"/>
      <c r="B152" s="66"/>
      <c r="C152" s="64"/>
      <c r="D152" s="64"/>
      <c r="E152" s="64"/>
      <c r="F152" s="64"/>
      <c r="G152" s="64"/>
      <c r="H152" s="64"/>
      <c r="I152" s="64"/>
      <c r="J152" s="64"/>
      <c r="K152" s="64"/>
      <c r="L152" s="64"/>
      <c r="M152" s="64"/>
      <c r="N152" s="64"/>
      <c r="O152" s="64"/>
      <c r="P152" s="64"/>
      <c r="Q152" s="64"/>
    </row>
    <row r="153" spans="1:17">
      <c r="A153" s="64"/>
      <c r="B153" s="66"/>
      <c r="C153" s="64"/>
      <c r="D153" s="64"/>
      <c r="E153" s="64"/>
      <c r="F153" s="64"/>
      <c r="G153" s="64"/>
      <c r="H153" s="64"/>
      <c r="I153" s="64"/>
      <c r="J153" s="64"/>
      <c r="K153" s="64"/>
      <c r="L153" s="64"/>
      <c r="M153" s="64"/>
      <c r="N153" s="64"/>
      <c r="O153" s="64"/>
      <c r="P153" s="64"/>
      <c r="Q153" s="64"/>
    </row>
    <row r="154" spans="1:17">
      <c r="A154" s="64"/>
      <c r="B154" s="66"/>
      <c r="C154" s="64"/>
      <c r="D154" s="64"/>
      <c r="E154" s="64"/>
      <c r="F154" s="64"/>
      <c r="G154" s="64"/>
      <c r="H154" s="64"/>
      <c r="I154" s="64"/>
      <c r="J154" s="64"/>
      <c r="K154" s="64"/>
      <c r="L154" s="64"/>
      <c r="M154" s="64"/>
      <c r="N154" s="64"/>
      <c r="O154" s="64"/>
      <c r="P154" s="64"/>
      <c r="Q154" s="64"/>
    </row>
    <row r="155" spans="1:17">
      <c r="A155" s="64"/>
      <c r="B155" s="66"/>
      <c r="C155" s="64"/>
      <c r="D155" s="64"/>
      <c r="E155" s="64"/>
      <c r="F155" s="64"/>
      <c r="G155" s="64"/>
      <c r="H155" s="64"/>
      <c r="I155" s="64"/>
      <c r="J155" s="64"/>
      <c r="K155" s="64"/>
      <c r="L155" s="64"/>
      <c r="M155" s="64"/>
      <c r="N155" s="64"/>
      <c r="O155" s="64"/>
      <c r="P155" s="64"/>
      <c r="Q155" s="64"/>
    </row>
    <row r="156" spans="1:17">
      <c r="A156" s="64"/>
      <c r="B156" s="66"/>
      <c r="C156" s="64"/>
      <c r="D156" s="64"/>
      <c r="E156" s="64"/>
      <c r="F156" s="64"/>
      <c r="G156" s="64"/>
      <c r="H156" s="64"/>
      <c r="I156" s="64"/>
      <c r="J156" s="64"/>
      <c r="K156" s="64"/>
      <c r="L156" s="64"/>
      <c r="M156" s="64"/>
      <c r="N156" s="64"/>
      <c r="O156" s="64"/>
      <c r="P156" s="64"/>
      <c r="Q156" s="64"/>
    </row>
    <row r="157" spans="1:17">
      <c r="A157" s="64"/>
      <c r="B157" s="66"/>
      <c r="C157" s="64"/>
      <c r="D157" s="64"/>
      <c r="E157" s="64"/>
      <c r="F157" s="64"/>
      <c r="G157" s="64"/>
      <c r="H157" s="64"/>
      <c r="I157" s="64"/>
      <c r="J157" s="64"/>
      <c r="K157" s="64"/>
      <c r="L157" s="64"/>
      <c r="M157" s="64"/>
      <c r="N157" s="64"/>
      <c r="O157" s="64"/>
      <c r="P157" s="64"/>
      <c r="Q157" s="64"/>
    </row>
    <row r="158" spans="1:17">
      <c r="A158" s="64"/>
      <c r="B158" s="66"/>
      <c r="C158" s="64"/>
      <c r="D158" s="64"/>
      <c r="E158" s="64"/>
      <c r="F158" s="64"/>
      <c r="G158" s="64"/>
      <c r="H158" s="64"/>
      <c r="I158" s="64"/>
      <c r="J158" s="64"/>
      <c r="K158" s="64"/>
      <c r="L158" s="64"/>
      <c r="M158" s="64"/>
      <c r="N158" s="64"/>
      <c r="O158" s="64"/>
      <c r="P158" s="64"/>
      <c r="Q158" s="64"/>
    </row>
    <row r="159" spans="1:17">
      <c r="A159" s="64"/>
      <c r="B159" s="66"/>
      <c r="C159" s="64"/>
      <c r="D159" s="64"/>
      <c r="E159" s="64"/>
      <c r="F159" s="64"/>
      <c r="G159" s="64"/>
      <c r="H159" s="64"/>
      <c r="I159" s="64"/>
      <c r="J159" s="64"/>
      <c r="K159" s="64"/>
      <c r="L159" s="64"/>
      <c r="M159" s="64"/>
      <c r="N159" s="64"/>
      <c r="O159" s="64"/>
      <c r="P159" s="64"/>
      <c r="Q159" s="64"/>
    </row>
    <row r="160" spans="1:17">
      <c r="A160" s="64"/>
      <c r="B160" s="66"/>
      <c r="C160" s="64"/>
      <c r="D160" s="64"/>
      <c r="E160" s="64"/>
      <c r="F160" s="64"/>
      <c r="G160" s="64"/>
      <c r="H160" s="64"/>
      <c r="I160" s="64"/>
      <c r="J160" s="64"/>
      <c r="K160" s="64"/>
      <c r="L160" s="64"/>
      <c r="M160" s="64"/>
      <c r="N160" s="64"/>
      <c r="O160" s="64"/>
      <c r="P160" s="64"/>
      <c r="Q160" s="64"/>
    </row>
    <row r="161" spans="1:17">
      <c r="A161" s="64"/>
      <c r="B161" s="66"/>
      <c r="C161" s="64"/>
      <c r="D161" s="64"/>
      <c r="E161" s="64"/>
      <c r="F161" s="64"/>
      <c r="G161" s="64"/>
      <c r="H161" s="64"/>
      <c r="I161" s="64"/>
      <c r="J161" s="64"/>
      <c r="K161" s="64"/>
      <c r="L161" s="64"/>
      <c r="M161" s="64"/>
      <c r="N161" s="64"/>
      <c r="O161" s="64"/>
      <c r="P161" s="64"/>
      <c r="Q161" s="64"/>
    </row>
    <row r="162" spans="1:17">
      <c r="A162" s="64"/>
      <c r="B162" s="66"/>
      <c r="C162" s="64"/>
      <c r="D162" s="64"/>
      <c r="E162" s="64"/>
      <c r="F162" s="64"/>
      <c r="G162" s="64"/>
      <c r="H162" s="64"/>
      <c r="I162" s="64"/>
      <c r="J162" s="64"/>
      <c r="K162" s="64"/>
      <c r="L162" s="64"/>
      <c r="M162" s="64"/>
      <c r="N162" s="64"/>
      <c r="O162" s="64"/>
      <c r="P162" s="64"/>
      <c r="Q162" s="64"/>
    </row>
    <row r="163" spans="1:17">
      <c r="A163" s="64"/>
      <c r="B163" s="66"/>
      <c r="C163" s="64"/>
      <c r="D163" s="64"/>
      <c r="E163" s="64"/>
      <c r="F163" s="64"/>
      <c r="G163" s="64"/>
      <c r="H163" s="64"/>
      <c r="I163" s="64"/>
      <c r="J163" s="64"/>
      <c r="K163" s="64"/>
      <c r="L163" s="64"/>
      <c r="M163" s="64"/>
      <c r="N163" s="64"/>
      <c r="O163" s="64"/>
      <c r="P163" s="64"/>
      <c r="Q163" s="64"/>
    </row>
    <row r="164" spans="1:17">
      <c r="A164" s="64"/>
      <c r="B164" s="66"/>
      <c r="C164" s="64"/>
      <c r="D164" s="64"/>
      <c r="E164" s="64"/>
      <c r="F164" s="64"/>
      <c r="G164" s="64"/>
      <c r="H164" s="64"/>
      <c r="I164" s="64"/>
      <c r="J164" s="64"/>
      <c r="K164" s="64"/>
      <c r="L164" s="64"/>
      <c r="M164" s="64"/>
      <c r="N164" s="64"/>
      <c r="O164" s="64"/>
      <c r="P164" s="64"/>
      <c r="Q164" s="64"/>
    </row>
    <row r="165" spans="1:17">
      <c r="A165" s="64"/>
      <c r="B165" s="66"/>
      <c r="C165" s="64"/>
      <c r="D165" s="64"/>
      <c r="E165" s="64"/>
      <c r="F165" s="64"/>
      <c r="G165" s="64"/>
      <c r="H165" s="64"/>
      <c r="I165" s="64"/>
      <c r="J165" s="64"/>
      <c r="K165" s="64"/>
      <c r="L165" s="64"/>
      <c r="M165" s="64"/>
      <c r="N165" s="64"/>
      <c r="O165" s="64"/>
      <c r="P165" s="64"/>
      <c r="Q165" s="64"/>
    </row>
    <row r="166" spans="1:17">
      <c r="A166" s="64"/>
      <c r="B166" s="66"/>
      <c r="C166" s="64"/>
      <c r="D166" s="64"/>
      <c r="E166" s="64"/>
      <c r="F166" s="64"/>
      <c r="G166" s="64"/>
      <c r="H166" s="64"/>
      <c r="I166" s="64"/>
      <c r="J166" s="64"/>
      <c r="K166" s="64"/>
      <c r="L166" s="64"/>
      <c r="M166" s="64"/>
      <c r="N166" s="64"/>
      <c r="O166" s="64"/>
      <c r="P166" s="64"/>
      <c r="Q166" s="64"/>
    </row>
  </sheetData>
  <mergeCells count="19">
    <mergeCell ref="C42:C43"/>
    <mergeCell ref="C49:C50"/>
    <mergeCell ref="C58:C59"/>
    <mergeCell ref="C71:C72"/>
    <mergeCell ref="C76:C77"/>
    <mergeCell ref="A1:Q1"/>
    <mergeCell ref="M3:Q3"/>
    <mergeCell ref="B5:C5"/>
    <mergeCell ref="D5:E5"/>
    <mergeCell ref="G5:H5"/>
    <mergeCell ref="K5:L5"/>
    <mergeCell ref="M5:Q5"/>
    <mergeCell ref="A3:A4"/>
    <mergeCell ref="F3:F4"/>
    <mergeCell ref="J3:J4"/>
    <mergeCell ref="B3:C4"/>
    <mergeCell ref="D3:E4"/>
    <mergeCell ref="G3:H4"/>
    <mergeCell ref="K3:L4"/>
  </mergeCells>
  <conditionalFormatting sqref="K6">
    <cfRule type="expression" dxfId="215" priority="1" stopIfTrue="1">
      <formula>$M6=MAX($M6:$P6)</formula>
    </cfRule>
    <cfRule type="expression" dxfId="214" priority="2" stopIfTrue="1">
      <formula>$O6=MAX($M6:$P6)</formula>
    </cfRule>
    <cfRule type="expression" dxfId="213" priority="3" stopIfTrue="1">
      <formula>$M6+$N6&gt;$O6+$P6</formula>
    </cfRule>
  </conditionalFormatting>
  <conditionalFormatting sqref="G6">
    <cfRule type="expression" dxfId="212" priority="4" stopIfTrue="1">
      <formula>H6=4</formula>
    </cfRule>
    <cfRule type="expression" dxfId="211" priority="5" stopIfTrue="1">
      <formula>H6=3</formula>
    </cfRule>
    <cfRule type="expression" dxfId="210" priority="6" stopIfTrue="1">
      <formula>H6=2</formula>
    </cfRule>
  </conditionalFormatting>
  <conditionalFormatting sqref="G11">
    <cfRule type="expression" dxfId="209" priority="7" stopIfTrue="1">
      <formula>H11=4</formula>
    </cfRule>
    <cfRule type="expression" dxfId="208" priority="8" stopIfTrue="1">
      <formula>H11=3</formula>
    </cfRule>
    <cfRule type="expression" dxfId="207" priority="9" stopIfTrue="1">
      <formula>H11=2</formula>
    </cfRule>
  </conditionalFormatting>
  <conditionalFormatting sqref="G14">
    <cfRule type="expression" dxfId="206" priority="10" stopIfTrue="1">
      <formula>H14=4</formula>
    </cfRule>
    <cfRule type="expression" dxfId="205" priority="11" stopIfTrue="1">
      <formula>H14=3</formula>
    </cfRule>
    <cfRule type="expression" dxfId="204" priority="12" stopIfTrue="1">
      <formula>H14=2</formula>
    </cfRule>
  </conditionalFormatting>
  <conditionalFormatting sqref="G15">
    <cfRule type="expression" dxfId="203" priority="13" stopIfTrue="1">
      <formula>H15=4</formula>
    </cfRule>
    <cfRule type="expression" dxfId="202" priority="14" stopIfTrue="1">
      <formula>H15=3</formula>
    </cfRule>
    <cfRule type="expression" dxfId="201" priority="15" stopIfTrue="1">
      <formula>H15=2</formula>
    </cfRule>
  </conditionalFormatting>
  <conditionalFormatting sqref="G20">
    <cfRule type="expression" dxfId="200" priority="16" stopIfTrue="1">
      <formula>H20=4</formula>
    </cfRule>
    <cfRule type="expression" dxfId="199" priority="17" stopIfTrue="1">
      <formula>H20=3</formula>
    </cfRule>
    <cfRule type="expression" dxfId="198" priority="18" stopIfTrue="1">
      <formula>H20=2</formula>
    </cfRule>
  </conditionalFormatting>
  <conditionalFormatting sqref="G21">
    <cfRule type="expression" dxfId="197" priority="19" stopIfTrue="1">
      <formula>H21=4</formula>
    </cfRule>
    <cfRule type="expression" dxfId="196" priority="20" stopIfTrue="1">
      <formula>H21=3</formula>
    </cfRule>
    <cfRule type="expression" dxfId="195" priority="21" stopIfTrue="1">
      <formula>H21=2</formula>
    </cfRule>
  </conditionalFormatting>
  <conditionalFormatting sqref="G22">
    <cfRule type="expression" dxfId="194" priority="22" stopIfTrue="1">
      <formula>H22=4</formula>
    </cfRule>
    <cfRule type="expression" dxfId="193" priority="23" stopIfTrue="1">
      <formula>H22=3</formula>
    </cfRule>
    <cfRule type="expression" dxfId="192" priority="24" stopIfTrue="1">
      <formula>H22=2</formula>
    </cfRule>
  </conditionalFormatting>
  <conditionalFormatting sqref="G23">
    <cfRule type="expression" dxfId="191" priority="25" stopIfTrue="1">
      <formula>H23=4</formula>
    </cfRule>
    <cfRule type="expression" dxfId="190" priority="26" stopIfTrue="1">
      <formula>H23=3</formula>
    </cfRule>
    <cfRule type="expression" dxfId="189" priority="27" stopIfTrue="1">
      <formula>H23=2</formula>
    </cfRule>
  </conditionalFormatting>
  <conditionalFormatting sqref="G24">
    <cfRule type="expression" dxfId="188" priority="28" stopIfTrue="1">
      <formula>H24=4</formula>
    </cfRule>
    <cfRule type="expression" dxfId="187" priority="29" stopIfTrue="1">
      <formula>H24=3</formula>
    </cfRule>
    <cfRule type="expression" dxfId="186" priority="30" stopIfTrue="1">
      <formula>H24=2</formula>
    </cfRule>
  </conditionalFormatting>
  <conditionalFormatting sqref="G25">
    <cfRule type="expression" dxfId="185" priority="31" stopIfTrue="1">
      <formula>H25=4</formula>
    </cfRule>
    <cfRule type="expression" dxfId="184" priority="32" stopIfTrue="1">
      <formula>H25=3</formula>
    </cfRule>
    <cfRule type="expression" dxfId="183" priority="33" stopIfTrue="1">
      <formula>H25=2</formula>
    </cfRule>
  </conditionalFormatting>
  <conditionalFormatting sqref="G26">
    <cfRule type="expression" dxfId="182" priority="34" stopIfTrue="1">
      <formula>H26=4</formula>
    </cfRule>
    <cfRule type="expression" dxfId="181" priority="35" stopIfTrue="1">
      <formula>H26=3</formula>
    </cfRule>
    <cfRule type="expression" dxfId="180" priority="36" stopIfTrue="1">
      <formula>H26=2</formula>
    </cfRule>
  </conditionalFormatting>
  <conditionalFormatting sqref="G27">
    <cfRule type="expression" dxfId="179" priority="37" stopIfTrue="1">
      <formula>H27=4</formula>
    </cfRule>
    <cfRule type="expression" dxfId="178" priority="38" stopIfTrue="1">
      <formula>H27=3</formula>
    </cfRule>
    <cfRule type="expression" dxfId="177" priority="39" stopIfTrue="1">
      <formula>H27=2</formula>
    </cfRule>
  </conditionalFormatting>
  <conditionalFormatting sqref="G28">
    <cfRule type="expression" dxfId="176" priority="40" stopIfTrue="1">
      <formula>H28=4</formula>
    </cfRule>
    <cfRule type="expression" dxfId="175" priority="41" stopIfTrue="1">
      <formula>H28=3</formula>
    </cfRule>
    <cfRule type="expression" dxfId="174" priority="42" stopIfTrue="1">
      <formula>H28=2</formula>
    </cfRule>
  </conditionalFormatting>
  <conditionalFormatting sqref="G29">
    <cfRule type="expression" dxfId="173" priority="43" stopIfTrue="1">
      <formula>H29=4</formula>
    </cfRule>
    <cfRule type="expression" dxfId="172" priority="44" stopIfTrue="1">
      <formula>H29=3</formula>
    </cfRule>
    <cfRule type="expression" dxfId="171" priority="45" stopIfTrue="1">
      <formula>H29=2</formula>
    </cfRule>
  </conditionalFormatting>
  <conditionalFormatting sqref="G30">
    <cfRule type="expression" dxfId="170" priority="46" stopIfTrue="1">
      <formula>H30=4</formula>
    </cfRule>
    <cfRule type="expression" dxfId="169" priority="47" stopIfTrue="1">
      <formula>H30=3</formula>
    </cfRule>
    <cfRule type="expression" dxfId="168" priority="48" stopIfTrue="1">
      <formula>H30=2</formula>
    </cfRule>
  </conditionalFormatting>
  <conditionalFormatting sqref="G31">
    <cfRule type="expression" dxfId="167" priority="49" stopIfTrue="1">
      <formula>H31=4</formula>
    </cfRule>
    <cfRule type="expression" dxfId="166" priority="50" stopIfTrue="1">
      <formula>H31=3</formula>
    </cfRule>
    <cfRule type="expression" dxfId="165" priority="51" stopIfTrue="1">
      <formula>H31=2</formula>
    </cfRule>
  </conditionalFormatting>
  <conditionalFormatting sqref="G32">
    <cfRule type="expression" dxfId="164" priority="52" stopIfTrue="1">
      <formula>H32=4</formula>
    </cfRule>
    <cfRule type="expression" dxfId="163" priority="53" stopIfTrue="1">
      <formula>H32=3</formula>
    </cfRule>
    <cfRule type="expression" dxfId="162" priority="54" stopIfTrue="1">
      <formula>H32=2</formula>
    </cfRule>
  </conditionalFormatting>
  <conditionalFormatting sqref="G33">
    <cfRule type="expression" dxfId="161" priority="55" stopIfTrue="1">
      <formula>H33=4</formula>
    </cfRule>
    <cfRule type="expression" dxfId="160" priority="56" stopIfTrue="1">
      <formula>H33=3</formula>
    </cfRule>
    <cfRule type="expression" dxfId="159" priority="57" stopIfTrue="1">
      <formula>H33=2</formula>
    </cfRule>
  </conditionalFormatting>
  <conditionalFormatting sqref="G34">
    <cfRule type="expression" dxfId="158" priority="58" stopIfTrue="1">
      <formula>H34=4</formula>
    </cfRule>
    <cfRule type="expression" dxfId="157" priority="59" stopIfTrue="1">
      <formula>H34=3</formula>
    </cfRule>
    <cfRule type="expression" dxfId="156" priority="60" stopIfTrue="1">
      <formula>H34=2</formula>
    </cfRule>
  </conditionalFormatting>
  <conditionalFormatting sqref="G35">
    <cfRule type="expression" dxfId="155" priority="61" stopIfTrue="1">
      <formula>H35=4</formula>
    </cfRule>
    <cfRule type="expression" dxfId="154" priority="62" stopIfTrue="1">
      <formula>H35=3</formula>
    </cfRule>
    <cfRule type="expression" dxfId="153" priority="63" stopIfTrue="1">
      <formula>H35=2</formula>
    </cfRule>
  </conditionalFormatting>
  <conditionalFormatting sqref="G36">
    <cfRule type="expression" dxfId="152" priority="64" stopIfTrue="1">
      <formula>H36=4</formula>
    </cfRule>
    <cfRule type="expression" dxfId="151" priority="65" stopIfTrue="1">
      <formula>H36=3</formula>
    </cfRule>
    <cfRule type="expression" dxfId="150" priority="66" stopIfTrue="1">
      <formula>H36=2</formula>
    </cfRule>
  </conditionalFormatting>
  <conditionalFormatting sqref="G37">
    <cfRule type="expression" dxfId="149" priority="67" stopIfTrue="1">
      <formula>H37=4</formula>
    </cfRule>
    <cfRule type="expression" dxfId="148" priority="68" stopIfTrue="1">
      <formula>H37=3</formula>
    </cfRule>
    <cfRule type="expression" dxfId="147" priority="69" stopIfTrue="1">
      <formula>H37=2</formula>
    </cfRule>
  </conditionalFormatting>
  <conditionalFormatting sqref="G38">
    <cfRule type="expression" dxfId="146" priority="70" stopIfTrue="1">
      <formula>H38=4</formula>
    </cfRule>
    <cfRule type="expression" dxfId="145" priority="71" stopIfTrue="1">
      <formula>H38=3</formula>
    </cfRule>
    <cfRule type="expression" dxfId="144" priority="72" stopIfTrue="1">
      <formula>H38=2</formula>
    </cfRule>
  </conditionalFormatting>
  <conditionalFormatting sqref="G39">
    <cfRule type="expression" dxfId="143" priority="73" stopIfTrue="1">
      <formula>H39=4</formula>
    </cfRule>
    <cfRule type="expression" dxfId="142" priority="74" stopIfTrue="1">
      <formula>H39=3</formula>
    </cfRule>
    <cfRule type="expression" dxfId="141" priority="75" stopIfTrue="1">
      <formula>H39=2</formula>
    </cfRule>
  </conditionalFormatting>
  <conditionalFormatting sqref="G40">
    <cfRule type="expression" dxfId="140" priority="76" stopIfTrue="1">
      <formula>H40=4</formula>
    </cfRule>
    <cfRule type="expression" dxfId="139" priority="77" stopIfTrue="1">
      <formula>H40=3</formula>
    </cfRule>
    <cfRule type="expression" dxfId="138" priority="78" stopIfTrue="1">
      <formula>H40=2</formula>
    </cfRule>
  </conditionalFormatting>
  <conditionalFormatting sqref="G41">
    <cfRule type="expression" dxfId="137" priority="79" stopIfTrue="1">
      <formula>H41=4</formula>
    </cfRule>
    <cfRule type="expression" dxfId="136" priority="80" stopIfTrue="1">
      <formula>H41=3</formula>
    </cfRule>
    <cfRule type="expression" dxfId="135" priority="81" stopIfTrue="1">
      <formula>H41=2</formula>
    </cfRule>
  </conditionalFormatting>
  <conditionalFormatting sqref="G42">
    <cfRule type="expression" dxfId="134" priority="82" stopIfTrue="1">
      <formula>H42=4</formula>
    </cfRule>
    <cfRule type="expression" dxfId="133" priority="83" stopIfTrue="1">
      <formula>H42=3</formula>
    </cfRule>
    <cfRule type="expression" dxfId="132" priority="84" stopIfTrue="1">
      <formula>H42=2</formula>
    </cfRule>
  </conditionalFormatting>
  <conditionalFormatting sqref="G43">
    <cfRule type="expression" dxfId="131" priority="85" stopIfTrue="1">
      <formula>H43=4</formula>
    </cfRule>
    <cfRule type="expression" dxfId="130" priority="86" stopIfTrue="1">
      <formula>H43=3</formula>
    </cfRule>
    <cfRule type="expression" dxfId="129" priority="87" stopIfTrue="1">
      <formula>H43=2</formula>
    </cfRule>
  </conditionalFormatting>
  <conditionalFormatting sqref="G44">
    <cfRule type="expression" dxfId="128" priority="88" stopIfTrue="1">
      <formula>H44=4</formula>
    </cfRule>
    <cfRule type="expression" dxfId="127" priority="89" stopIfTrue="1">
      <formula>H44=3</formula>
    </cfRule>
    <cfRule type="expression" dxfId="126" priority="90" stopIfTrue="1">
      <formula>H44=2</formula>
    </cfRule>
  </conditionalFormatting>
  <conditionalFormatting sqref="G45">
    <cfRule type="expression" dxfId="125" priority="91" stopIfTrue="1">
      <formula>H45=4</formula>
    </cfRule>
    <cfRule type="expression" dxfId="124" priority="92" stopIfTrue="1">
      <formula>H45=3</formula>
    </cfRule>
    <cfRule type="expression" dxfId="123" priority="93" stopIfTrue="1">
      <formula>H45=2</formula>
    </cfRule>
  </conditionalFormatting>
  <conditionalFormatting sqref="G46">
    <cfRule type="expression" dxfId="122" priority="94" stopIfTrue="1">
      <formula>H46=4</formula>
    </cfRule>
    <cfRule type="expression" dxfId="121" priority="95" stopIfTrue="1">
      <formula>H46=3</formula>
    </cfRule>
    <cfRule type="expression" dxfId="120" priority="96" stopIfTrue="1">
      <formula>H46=2</formula>
    </cfRule>
  </conditionalFormatting>
  <conditionalFormatting sqref="G47">
    <cfRule type="expression" dxfId="119" priority="97" stopIfTrue="1">
      <formula>H47=4</formula>
    </cfRule>
    <cfRule type="expression" dxfId="118" priority="98" stopIfTrue="1">
      <formula>H47=3</formula>
    </cfRule>
    <cfRule type="expression" dxfId="117" priority="99" stopIfTrue="1">
      <formula>H47=2</formula>
    </cfRule>
  </conditionalFormatting>
  <conditionalFormatting sqref="G48">
    <cfRule type="expression" dxfId="116" priority="100" stopIfTrue="1">
      <formula>H48=4</formula>
    </cfRule>
    <cfRule type="expression" dxfId="115" priority="101" stopIfTrue="1">
      <formula>H48=3</formula>
    </cfRule>
    <cfRule type="expression" dxfId="114" priority="102" stopIfTrue="1">
      <formula>H48=2</formula>
    </cfRule>
  </conditionalFormatting>
  <conditionalFormatting sqref="G49">
    <cfRule type="expression" dxfId="113" priority="103" stopIfTrue="1">
      <formula>H49=4</formula>
    </cfRule>
    <cfRule type="expression" dxfId="112" priority="104" stopIfTrue="1">
      <formula>H49=3</formula>
    </cfRule>
    <cfRule type="expression" dxfId="111" priority="105" stopIfTrue="1">
      <formula>H49=2</formula>
    </cfRule>
  </conditionalFormatting>
  <conditionalFormatting sqref="G50">
    <cfRule type="expression" dxfId="110" priority="106" stopIfTrue="1">
      <formula>H50=4</formula>
    </cfRule>
    <cfRule type="expression" dxfId="109" priority="107" stopIfTrue="1">
      <formula>H50=3</formula>
    </cfRule>
    <cfRule type="expression" dxfId="108" priority="108" stopIfTrue="1">
      <formula>H50=2</formula>
    </cfRule>
  </conditionalFormatting>
  <conditionalFormatting sqref="G51">
    <cfRule type="expression" dxfId="107" priority="109" stopIfTrue="1">
      <formula>H51=4</formula>
    </cfRule>
    <cfRule type="expression" dxfId="106" priority="110" stopIfTrue="1">
      <formula>H51=3</formula>
    </cfRule>
    <cfRule type="expression" dxfId="105" priority="111" stopIfTrue="1">
      <formula>H51=2</formula>
    </cfRule>
  </conditionalFormatting>
  <conditionalFormatting sqref="G52">
    <cfRule type="expression" dxfId="104" priority="112" stopIfTrue="1">
      <formula>H52=4</formula>
    </cfRule>
    <cfRule type="expression" dxfId="103" priority="113" stopIfTrue="1">
      <formula>H52=3</formula>
    </cfRule>
    <cfRule type="expression" dxfId="102" priority="114" stopIfTrue="1">
      <formula>H52=2</formula>
    </cfRule>
  </conditionalFormatting>
  <conditionalFormatting sqref="G53">
    <cfRule type="expression" dxfId="101" priority="115" stopIfTrue="1">
      <formula>H53=4</formula>
    </cfRule>
    <cfRule type="expression" dxfId="100" priority="116" stopIfTrue="1">
      <formula>H53=3</formula>
    </cfRule>
    <cfRule type="expression" dxfId="99" priority="117" stopIfTrue="1">
      <formula>H53=2</formula>
    </cfRule>
  </conditionalFormatting>
  <conditionalFormatting sqref="G54">
    <cfRule type="expression" dxfId="98" priority="118" stopIfTrue="1">
      <formula>H54=4</formula>
    </cfRule>
    <cfRule type="expression" dxfId="97" priority="119" stopIfTrue="1">
      <formula>H54=3</formula>
    </cfRule>
    <cfRule type="expression" dxfId="96" priority="120" stopIfTrue="1">
      <formula>H54=2</formula>
    </cfRule>
  </conditionalFormatting>
  <conditionalFormatting sqref="G55">
    <cfRule type="expression" dxfId="95" priority="121" stopIfTrue="1">
      <formula>H55=4</formula>
    </cfRule>
    <cfRule type="expression" dxfId="94" priority="122" stopIfTrue="1">
      <formula>H55=3</formula>
    </cfRule>
    <cfRule type="expression" dxfId="93" priority="123" stopIfTrue="1">
      <formula>H55=2</formula>
    </cfRule>
  </conditionalFormatting>
  <conditionalFormatting sqref="G56">
    <cfRule type="expression" dxfId="92" priority="124" stopIfTrue="1">
      <formula>H56=4</formula>
    </cfRule>
    <cfRule type="expression" dxfId="91" priority="125" stopIfTrue="1">
      <formula>H56=3</formula>
    </cfRule>
    <cfRule type="expression" dxfId="90" priority="126" stopIfTrue="1">
      <formula>H56=2</formula>
    </cfRule>
  </conditionalFormatting>
  <conditionalFormatting sqref="G57">
    <cfRule type="expression" dxfId="89" priority="127" stopIfTrue="1">
      <formula>H57=4</formula>
    </cfRule>
    <cfRule type="expression" dxfId="88" priority="128" stopIfTrue="1">
      <formula>H57=3</formula>
    </cfRule>
    <cfRule type="expression" dxfId="87" priority="129" stopIfTrue="1">
      <formula>H57=2</formula>
    </cfRule>
  </conditionalFormatting>
  <conditionalFormatting sqref="G58">
    <cfRule type="expression" dxfId="86" priority="130" stopIfTrue="1">
      <formula>H58=4</formula>
    </cfRule>
    <cfRule type="expression" dxfId="85" priority="131" stopIfTrue="1">
      <formula>H58=3</formula>
    </cfRule>
    <cfRule type="expression" dxfId="84" priority="132" stopIfTrue="1">
      <formula>H58=2</formula>
    </cfRule>
  </conditionalFormatting>
  <conditionalFormatting sqref="G59">
    <cfRule type="expression" dxfId="83" priority="133" stopIfTrue="1">
      <formula>H59=4</formula>
    </cfRule>
    <cfRule type="expression" dxfId="82" priority="134" stopIfTrue="1">
      <formula>H59=3</formula>
    </cfRule>
    <cfRule type="expression" dxfId="81" priority="135" stopIfTrue="1">
      <formula>H59=2</formula>
    </cfRule>
  </conditionalFormatting>
  <conditionalFormatting sqref="G60">
    <cfRule type="expression" dxfId="80" priority="136" stopIfTrue="1">
      <formula>H60=4</formula>
    </cfRule>
    <cfRule type="expression" dxfId="79" priority="137" stopIfTrue="1">
      <formula>H60=3</formula>
    </cfRule>
    <cfRule type="expression" dxfId="78" priority="138" stopIfTrue="1">
      <formula>H60=2</formula>
    </cfRule>
  </conditionalFormatting>
  <conditionalFormatting sqref="G61">
    <cfRule type="expression" dxfId="77" priority="139" stopIfTrue="1">
      <formula>H61=4</formula>
    </cfRule>
    <cfRule type="expression" dxfId="76" priority="140" stopIfTrue="1">
      <formula>H61=3</formula>
    </cfRule>
    <cfRule type="expression" dxfId="75" priority="141" stopIfTrue="1">
      <formula>H61=2</formula>
    </cfRule>
  </conditionalFormatting>
  <conditionalFormatting sqref="G62">
    <cfRule type="expression" dxfId="74" priority="142" stopIfTrue="1">
      <formula>H62=4</formula>
    </cfRule>
    <cfRule type="expression" dxfId="73" priority="143" stopIfTrue="1">
      <formula>H62=3</formula>
    </cfRule>
    <cfRule type="expression" dxfId="72" priority="144" stopIfTrue="1">
      <formula>H62=2</formula>
    </cfRule>
  </conditionalFormatting>
  <conditionalFormatting sqref="G63">
    <cfRule type="expression" dxfId="71" priority="145" stopIfTrue="1">
      <formula>H63=4</formula>
    </cfRule>
    <cfRule type="expression" dxfId="70" priority="146" stopIfTrue="1">
      <formula>H63=3</formula>
    </cfRule>
    <cfRule type="expression" dxfId="69" priority="147" stopIfTrue="1">
      <formula>H63=2</formula>
    </cfRule>
  </conditionalFormatting>
  <conditionalFormatting sqref="G64">
    <cfRule type="expression" dxfId="68" priority="148" stopIfTrue="1">
      <formula>H64=4</formula>
    </cfRule>
    <cfRule type="expression" dxfId="67" priority="149" stopIfTrue="1">
      <formula>H64=3</formula>
    </cfRule>
    <cfRule type="expression" dxfId="66" priority="150" stopIfTrue="1">
      <formula>H64=2</formula>
    </cfRule>
  </conditionalFormatting>
  <conditionalFormatting sqref="G65">
    <cfRule type="expression" dxfId="65" priority="151" stopIfTrue="1">
      <formula>H65=4</formula>
    </cfRule>
    <cfRule type="expression" dxfId="64" priority="152" stopIfTrue="1">
      <formula>H65=3</formula>
    </cfRule>
    <cfRule type="expression" dxfId="63" priority="153" stopIfTrue="1">
      <formula>H65=2</formula>
    </cfRule>
  </conditionalFormatting>
  <conditionalFormatting sqref="G66">
    <cfRule type="expression" dxfId="62" priority="154" stopIfTrue="1">
      <formula>H66=4</formula>
    </cfRule>
    <cfRule type="expression" dxfId="61" priority="155" stopIfTrue="1">
      <formula>H66=3</formula>
    </cfRule>
    <cfRule type="expression" dxfId="60" priority="156" stopIfTrue="1">
      <formula>H66=2</formula>
    </cfRule>
  </conditionalFormatting>
  <conditionalFormatting sqref="G67">
    <cfRule type="expression" dxfId="59" priority="157" stopIfTrue="1">
      <formula>H67=4</formula>
    </cfRule>
    <cfRule type="expression" dxfId="58" priority="158" stopIfTrue="1">
      <formula>H67=3</formula>
    </cfRule>
    <cfRule type="expression" dxfId="57" priority="159" stopIfTrue="1">
      <formula>H67=2</formula>
    </cfRule>
  </conditionalFormatting>
  <conditionalFormatting sqref="G68">
    <cfRule type="expression" dxfId="56" priority="160" stopIfTrue="1">
      <formula>H68=4</formula>
    </cfRule>
    <cfRule type="expression" dxfId="55" priority="161" stopIfTrue="1">
      <formula>H68=3</formula>
    </cfRule>
    <cfRule type="expression" dxfId="54" priority="162" stopIfTrue="1">
      <formula>H68=2</formula>
    </cfRule>
  </conditionalFormatting>
  <conditionalFormatting sqref="G69">
    <cfRule type="expression" dxfId="53" priority="163" stopIfTrue="1">
      <formula>H69=4</formula>
    </cfRule>
    <cfRule type="expression" dxfId="52" priority="164" stopIfTrue="1">
      <formula>H69=3</formula>
    </cfRule>
    <cfRule type="expression" dxfId="51" priority="165" stopIfTrue="1">
      <formula>H69=2</formula>
    </cfRule>
  </conditionalFormatting>
  <conditionalFormatting sqref="G70">
    <cfRule type="expression" dxfId="50" priority="166" stopIfTrue="1">
      <formula>H70=4</formula>
    </cfRule>
    <cfRule type="expression" dxfId="49" priority="167" stopIfTrue="1">
      <formula>H70=3</formula>
    </cfRule>
    <cfRule type="expression" dxfId="48" priority="168" stopIfTrue="1">
      <formula>H70=2</formula>
    </cfRule>
  </conditionalFormatting>
  <conditionalFormatting sqref="G71">
    <cfRule type="expression" dxfId="47" priority="169" stopIfTrue="1">
      <formula>H71=4</formula>
    </cfRule>
    <cfRule type="expression" dxfId="46" priority="170" stopIfTrue="1">
      <formula>H71=3</formula>
    </cfRule>
    <cfRule type="expression" dxfId="45" priority="171" stopIfTrue="1">
      <formula>H71=2</formula>
    </cfRule>
  </conditionalFormatting>
  <conditionalFormatting sqref="G72">
    <cfRule type="expression" dxfId="44" priority="172" stopIfTrue="1">
      <formula>H72=4</formula>
    </cfRule>
    <cfRule type="expression" dxfId="43" priority="173" stopIfTrue="1">
      <formula>H72=3</formula>
    </cfRule>
    <cfRule type="expression" dxfId="42" priority="174" stopIfTrue="1">
      <formula>H72=2</formula>
    </cfRule>
  </conditionalFormatting>
  <conditionalFormatting sqref="G73">
    <cfRule type="expression" dxfId="41" priority="175" stopIfTrue="1">
      <formula>H73=4</formula>
    </cfRule>
    <cfRule type="expression" dxfId="40" priority="176" stopIfTrue="1">
      <formula>H73=3</formula>
    </cfRule>
    <cfRule type="expression" dxfId="39" priority="177" stopIfTrue="1">
      <formula>H73=2</formula>
    </cfRule>
  </conditionalFormatting>
  <conditionalFormatting sqref="G74">
    <cfRule type="expression" dxfId="38" priority="178" stopIfTrue="1">
      <formula>H74=4</formula>
    </cfRule>
    <cfRule type="expression" dxfId="37" priority="179" stopIfTrue="1">
      <formula>H74=3</formula>
    </cfRule>
    <cfRule type="expression" dxfId="36" priority="180" stopIfTrue="1">
      <formula>H74=2</formula>
    </cfRule>
  </conditionalFormatting>
  <conditionalFormatting sqref="G75">
    <cfRule type="expression" dxfId="35" priority="181" stopIfTrue="1">
      <formula>H75=4</formula>
    </cfRule>
    <cfRule type="expression" dxfId="34" priority="182" stopIfTrue="1">
      <formula>H75=3</formula>
    </cfRule>
    <cfRule type="expression" dxfId="33" priority="183" stopIfTrue="1">
      <formula>H75=2</formula>
    </cfRule>
  </conditionalFormatting>
  <conditionalFormatting sqref="G76">
    <cfRule type="expression" dxfId="32" priority="184" stopIfTrue="1">
      <formula>H76=4</formula>
    </cfRule>
    <cfRule type="expression" dxfId="31" priority="185" stopIfTrue="1">
      <formula>H76=3</formula>
    </cfRule>
    <cfRule type="expression" dxfId="30" priority="186" stopIfTrue="1">
      <formula>H76=2</formula>
    </cfRule>
  </conditionalFormatting>
  <conditionalFormatting sqref="G77">
    <cfRule type="expression" dxfId="29" priority="187" stopIfTrue="1">
      <formula>H77=4</formula>
    </cfRule>
    <cfRule type="expression" dxfId="28" priority="188" stopIfTrue="1">
      <formula>H77=3</formula>
    </cfRule>
    <cfRule type="expression" dxfId="27" priority="189" stopIfTrue="1">
      <formula>H77=2</formula>
    </cfRule>
  </conditionalFormatting>
  <conditionalFormatting sqref="D6">
    <cfRule type="expression" dxfId="26" priority="190" stopIfTrue="1">
      <formula>E6=4</formula>
    </cfRule>
    <cfRule type="expression" dxfId="25" priority="191" stopIfTrue="1">
      <formula>E6=3</formula>
    </cfRule>
    <cfRule type="expression" dxfId="24" priority="192" stopIfTrue="1">
      <formula>E6=2</formula>
    </cfRule>
  </conditionalFormatting>
  <conditionalFormatting sqref="D23">
    <cfRule type="expression" dxfId="23" priority="193" stopIfTrue="1">
      <formula>E23=4</formula>
    </cfRule>
    <cfRule type="expression" dxfId="22" priority="194" stopIfTrue="1">
      <formula>E23=3</formula>
    </cfRule>
    <cfRule type="expression" dxfId="21" priority="195" stopIfTrue="1">
      <formula>E23=2</formula>
    </cfRule>
  </conditionalFormatting>
  <conditionalFormatting sqref="D35">
    <cfRule type="expression" dxfId="20" priority="196" stopIfTrue="1">
      <formula>E35=4</formula>
    </cfRule>
    <cfRule type="expression" dxfId="19" priority="197" stopIfTrue="1">
      <formula>E35=3</formula>
    </cfRule>
    <cfRule type="expression" dxfId="18" priority="198" stopIfTrue="1">
      <formula>E35=2</formula>
    </cfRule>
  </conditionalFormatting>
  <conditionalFormatting sqref="D42">
    <cfRule type="expression" dxfId="17" priority="199" stopIfTrue="1">
      <formula>E42=4</formula>
    </cfRule>
    <cfRule type="expression" dxfId="16" priority="200" stopIfTrue="1">
      <formula>E42=3</formula>
    </cfRule>
    <cfRule type="expression" dxfId="15" priority="201" stopIfTrue="1">
      <formula>E42=2</formula>
    </cfRule>
  </conditionalFormatting>
  <conditionalFormatting sqref="D49">
    <cfRule type="expression" dxfId="14" priority="202" stopIfTrue="1">
      <formula>E49=4</formula>
    </cfRule>
    <cfRule type="expression" dxfId="13" priority="203" stopIfTrue="1">
      <formula>E49=3</formula>
    </cfRule>
    <cfRule type="expression" dxfId="12" priority="204" stopIfTrue="1">
      <formula>E49=2</formula>
    </cfRule>
  </conditionalFormatting>
  <conditionalFormatting sqref="D58">
    <cfRule type="expression" dxfId="11" priority="205" stopIfTrue="1">
      <formula>E58=4</formula>
    </cfRule>
    <cfRule type="expression" dxfId="10" priority="206" stopIfTrue="1">
      <formula>E58=3</formula>
    </cfRule>
    <cfRule type="expression" dxfId="9" priority="207" stopIfTrue="1">
      <formula>E58=2</formula>
    </cfRule>
  </conditionalFormatting>
  <conditionalFormatting sqref="D71">
    <cfRule type="expression" dxfId="8" priority="208" stopIfTrue="1">
      <formula>E71=4</formula>
    </cfRule>
    <cfRule type="expression" dxfId="7" priority="209" stopIfTrue="1">
      <formula>E71=3</formula>
    </cfRule>
    <cfRule type="expression" dxfId="6" priority="210" stopIfTrue="1">
      <formula>E71=2</formula>
    </cfRule>
  </conditionalFormatting>
  <conditionalFormatting sqref="D76">
    <cfRule type="expression" dxfId="5" priority="211" stopIfTrue="1">
      <formula>E76=4</formula>
    </cfRule>
    <cfRule type="expression" dxfId="4" priority="212" stopIfTrue="1">
      <formula>E76=3</formula>
    </cfRule>
    <cfRule type="expression" dxfId="3" priority="213" stopIfTrue="1">
      <formula>E76=2</formula>
    </cfRule>
  </conditionalFormatting>
  <conditionalFormatting sqref="K7:K77">
    <cfRule type="expression" dxfId="2" priority="214" stopIfTrue="1">
      <formula>$M7=MAX($M7:$P7)</formula>
    </cfRule>
    <cfRule type="expression" dxfId="1" priority="215" stopIfTrue="1">
      <formula>$O7=MAX($M7:$P7)</formula>
    </cfRule>
    <cfRule type="expression" dxfId="0" priority="216" stopIfTrue="1">
      <formula>$M7+$N7&gt;$O7+$P7</formula>
    </cfRule>
  </conditionalFormatting>
  <printOptions horizontalCentered="1"/>
  <pageMargins left="0.39370078740157483" right="0.39370078740157483" top="0.74803149606299213" bottom="0.74803149606299213" header="0.31496062992125984" footer="0.31496062992125984"/>
  <pageSetup paperSize="9" scale="63" fitToHeight="9" orientation="landscape" r:id="rId1"/>
  <headerFooter alignWithMargins="0">
    <oddHeader>&amp;RLampiran III : &amp;P/&amp;N</oddHeader>
  </headerFooter>
</worksheet>
</file>

<file path=xl/worksheets/sheet3.xml><?xml version="1.0" encoding="utf-8"?>
<worksheet xmlns="http://schemas.openxmlformats.org/spreadsheetml/2006/main" xmlns:r="http://schemas.openxmlformats.org/officeDocument/2006/relationships">
  <dimension ref="A1:H44"/>
  <sheetViews>
    <sheetView topLeftCell="A4" zoomScale="90" zoomScaleNormal="90" workbookViewId="0">
      <selection activeCell="C6" sqref="C6"/>
    </sheetView>
  </sheetViews>
  <sheetFormatPr defaultColWidth="9.140625" defaultRowHeight="18.75"/>
  <cols>
    <col min="1" max="1" width="30.7109375" style="10" customWidth="1"/>
    <col min="2" max="2" width="20.7109375" style="10" customWidth="1"/>
    <col min="3" max="3" width="25.7109375" style="10" customWidth="1"/>
    <col min="4" max="4" width="20.7109375" style="10" customWidth="1"/>
    <col min="5" max="6" width="25.7109375" style="10" customWidth="1"/>
    <col min="7" max="7" width="20.7109375" style="10" customWidth="1"/>
    <col min="8" max="8" width="25.7109375" style="10" customWidth="1"/>
    <col min="9" max="16384" width="9.140625" style="10"/>
  </cols>
  <sheetData>
    <row r="1" spans="1:8">
      <c r="A1" s="186" t="s">
        <v>162</v>
      </c>
      <c r="B1" s="186"/>
      <c r="C1" s="186"/>
      <c r="D1" s="186"/>
      <c r="E1" s="186"/>
      <c r="F1" s="186"/>
      <c r="G1" s="186"/>
      <c r="H1" s="186"/>
    </row>
    <row r="3" spans="1:8" s="18" customFormat="1" ht="30">
      <c r="A3" s="20" t="s">
        <v>163</v>
      </c>
      <c r="B3" s="21" t="s">
        <v>164</v>
      </c>
      <c r="C3" s="21" t="s">
        <v>165</v>
      </c>
      <c r="D3" s="21" t="s">
        <v>166</v>
      </c>
      <c r="E3" s="21" t="s">
        <v>165</v>
      </c>
      <c r="F3" s="21" t="s">
        <v>167</v>
      </c>
      <c r="G3" s="21" t="s">
        <v>168</v>
      </c>
      <c r="H3" s="22" t="s">
        <v>165</v>
      </c>
    </row>
    <row r="4" spans="1:8" s="18" customFormat="1" ht="19.5" thickTop="1">
      <c r="A4" s="23">
        <v>1</v>
      </c>
      <c r="B4" s="24">
        <v>2</v>
      </c>
      <c r="C4" s="24">
        <v>3</v>
      </c>
      <c r="D4" s="24">
        <v>4</v>
      </c>
      <c r="E4" s="24">
        <v>5</v>
      </c>
      <c r="F4" s="24">
        <v>6</v>
      </c>
      <c r="G4" s="24">
        <v>7</v>
      </c>
      <c r="H4" s="25">
        <v>8</v>
      </c>
    </row>
    <row r="5" spans="1:8" s="19" customFormat="1" ht="120.75" customHeight="1">
      <c r="A5" s="115" t="s">
        <v>242</v>
      </c>
      <c r="B5" s="124" t="s">
        <v>244</v>
      </c>
      <c r="C5" s="121" t="s">
        <v>250</v>
      </c>
      <c r="D5" s="124" t="s">
        <v>244</v>
      </c>
      <c r="E5" s="121" t="s">
        <v>250</v>
      </c>
      <c r="F5" s="116" t="s">
        <v>255</v>
      </c>
      <c r="G5" s="129" t="s">
        <v>256</v>
      </c>
      <c r="H5" s="116" t="s">
        <v>266</v>
      </c>
    </row>
    <row r="6" spans="1:8" s="19" customFormat="1" ht="138" customHeight="1">
      <c r="A6" s="117"/>
      <c r="B6" s="123"/>
      <c r="C6" s="121" t="s">
        <v>170</v>
      </c>
      <c r="D6" s="118"/>
      <c r="E6" s="121" t="s">
        <v>170</v>
      </c>
      <c r="F6" s="116" t="s">
        <v>258</v>
      </c>
      <c r="G6" s="118"/>
      <c r="H6" s="116"/>
    </row>
    <row r="7" spans="1:8" s="19" customFormat="1" ht="138" customHeight="1">
      <c r="A7" s="117"/>
      <c r="B7" s="123"/>
      <c r="C7" s="121" t="s">
        <v>270</v>
      </c>
      <c r="D7" s="118"/>
      <c r="E7" s="121" t="s">
        <v>270</v>
      </c>
      <c r="F7" s="116" t="s">
        <v>267</v>
      </c>
      <c r="G7" s="118"/>
      <c r="H7" s="116"/>
    </row>
    <row r="8" spans="1:8" s="19" customFormat="1" ht="75.75" customHeight="1">
      <c r="A8" s="117"/>
      <c r="B8" s="123"/>
      <c r="C8" s="121" t="s">
        <v>171</v>
      </c>
      <c r="D8" s="118"/>
      <c r="E8" s="121" t="s">
        <v>171</v>
      </c>
      <c r="F8" s="116"/>
      <c r="G8" s="118"/>
      <c r="H8" s="116"/>
    </row>
    <row r="9" spans="1:8" s="19" customFormat="1" ht="60">
      <c r="A9" s="117"/>
      <c r="B9" s="123"/>
      <c r="C9" s="121" t="s">
        <v>251</v>
      </c>
      <c r="D9" s="118"/>
      <c r="E9" s="121" t="s">
        <v>251</v>
      </c>
      <c r="F9" s="116"/>
      <c r="G9" s="118"/>
      <c r="H9" s="116"/>
    </row>
    <row r="10" spans="1:8" s="19" customFormat="1" ht="75">
      <c r="A10" s="117"/>
      <c r="B10" s="123"/>
      <c r="C10" s="121" t="s">
        <v>252</v>
      </c>
      <c r="D10" s="118"/>
      <c r="E10" s="121" t="s">
        <v>252</v>
      </c>
      <c r="F10" s="116"/>
      <c r="G10" s="118"/>
      <c r="H10" s="116"/>
    </row>
    <row r="11" spans="1:8" s="19" customFormat="1" ht="60">
      <c r="A11" s="117"/>
      <c r="B11" s="123"/>
      <c r="C11" s="121" t="s">
        <v>253</v>
      </c>
      <c r="D11" s="118"/>
      <c r="E11" s="121" t="s">
        <v>253</v>
      </c>
      <c r="F11" s="116"/>
      <c r="G11" s="118"/>
      <c r="H11" s="116"/>
    </row>
    <row r="12" spans="1:8" s="19" customFormat="1" ht="155.25" customHeight="1">
      <c r="A12" s="117"/>
      <c r="B12" s="123"/>
      <c r="C12" s="122" t="s">
        <v>254</v>
      </c>
      <c r="D12" s="118"/>
      <c r="E12" s="122" t="s">
        <v>254</v>
      </c>
      <c r="F12" s="116"/>
      <c r="G12" s="118"/>
      <c r="H12" s="116"/>
    </row>
    <row r="13" spans="1:8" s="19" customFormat="1" ht="120.75" customHeight="1">
      <c r="A13" s="115" t="s">
        <v>243</v>
      </c>
      <c r="B13" s="124" t="s">
        <v>244</v>
      </c>
      <c r="C13" s="120" t="s">
        <v>259</v>
      </c>
      <c r="D13" s="124" t="s">
        <v>244</v>
      </c>
      <c r="E13" s="120" t="s">
        <v>259</v>
      </c>
      <c r="F13" s="116" t="s">
        <v>260</v>
      </c>
      <c r="G13" s="130" t="s">
        <v>257</v>
      </c>
      <c r="H13" s="116" t="s">
        <v>262</v>
      </c>
    </row>
    <row r="14" spans="1:8" s="19" customFormat="1" ht="194.25" customHeight="1">
      <c r="A14" s="117"/>
      <c r="B14" s="126"/>
      <c r="C14" s="121" t="s">
        <v>246</v>
      </c>
      <c r="D14" s="126"/>
      <c r="E14" s="121" t="s">
        <v>246</v>
      </c>
      <c r="F14" s="117" t="s">
        <v>261</v>
      </c>
      <c r="G14" s="118"/>
      <c r="H14" s="116"/>
    </row>
    <row r="15" spans="1:8" s="19" customFormat="1" ht="60.75" customHeight="1">
      <c r="A15" s="116"/>
      <c r="B15" s="128"/>
      <c r="C15" s="121" t="s">
        <v>247</v>
      </c>
      <c r="D15" s="118"/>
      <c r="E15" s="121" t="s">
        <v>247</v>
      </c>
      <c r="F15" s="116"/>
      <c r="G15" s="118"/>
      <c r="H15" s="116"/>
    </row>
    <row r="16" spans="1:8" s="19" customFormat="1" ht="31.5" customHeight="1">
      <c r="A16" s="117"/>
      <c r="B16" s="127"/>
      <c r="C16" s="121" t="s">
        <v>240</v>
      </c>
      <c r="D16" s="119"/>
      <c r="E16" s="121" t="s">
        <v>240</v>
      </c>
      <c r="F16" s="117"/>
      <c r="G16" s="119"/>
      <c r="H16" s="117"/>
    </row>
    <row r="17" spans="1:8" s="114" customFormat="1" ht="30.75" customHeight="1">
      <c r="A17" s="117"/>
      <c r="B17" s="127"/>
      <c r="C17" s="122" t="s">
        <v>241</v>
      </c>
      <c r="D17" s="119"/>
      <c r="E17" s="122" t="s">
        <v>241</v>
      </c>
      <c r="F17" s="117"/>
      <c r="G17" s="119"/>
      <c r="H17" s="117"/>
    </row>
    <row r="18" spans="1:8" s="19" customFormat="1" ht="44.25" customHeight="1">
      <c r="A18" s="117"/>
      <c r="B18" s="127"/>
      <c r="C18" s="122" t="s">
        <v>248</v>
      </c>
      <c r="D18" s="119"/>
      <c r="E18" s="122" t="s">
        <v>248</v>
      </c>
      <c r="F18" s="117"/>
      <c r="G18" s="119"/>
      <c r="H18" s="117"/>
    </row>
    <row r="19" spans="1:8" s="19" customFormat="1" ht="91.5" customHeight="1">
      <c r="A19" s="117"/>
      <c r="B19" s="127"/>
      <c r="C19" s="116" t="s">
        <v>249</v>
      </c>
      <c r="D19" s="119"/>
      <c r="E19" s="116" t="s">
        <v>249</v>
      </c>
      <c r="F19" s="117"/>
      <c r="G19" s="119"/>
      <c r="H19" s="117"/>
    </row>
    <row r="20" spans="1:8" s="114" customFormat="1" ht="17.25" customHeight="1">
      <c r="A20" s="117"/>
      <c r="B20" s="125"/>
      <c r="C20" s="117"/>
      <c r="D20" s="118"/>
      <c r="E20" s="117"/>
      <c r="F20" s="117"/>
      <c r="G20" s="118"/>
      <c r="H20" s="117"/>
    </row>
    <row r="21" spans="1:8" s="19" customFormat="1">
      <c r="A21" s="117"/>
      <c r="B21" s="119"/>
      <c r="C21" s="117"/>
      <c r="D21" s="119"/>
      <c r="E21" s="117"/>
      <c r="F21" s="117"/>
      <c r="G21" s="119"/>
      <c r="H21" s="117"/>
    </row>
    <row r="22" spans="1:8" s="114" customFormat="1">
      <c r="A22" s="117"/>
      <c r="B22" s="119"/>
      <c r="C22" s="117"/>
      <c r="D22" s="119"/>
      <c r="E22" s="117"/>
      <c r="F22" s="117"/>
      <c r="G22" s="119"/>
      <c r="H22" s="117"/>
    </row>
    <row r="23" spans="1:8" s="19" customFormat="1">
      <c r="A23" s="117"/>
      <c r="B23" s="119"/>
      <c r="C23" s="117"/>
      <c r="D23" s="119"/>
      <c r="E23" s="117"/>
      <c r="F23" s="117"/>
      <c r="G23" s="119"/>
      <c r="H23" s="117"/>
    </row>
    <row r="24" spans="1:8" s="114" customFormat="1">
      <c r="A24" s="117"/>
      <c r="B24" s="119"/>
      <c r="C24" s="117"/>
      <c r="D24" s="119"/>
      <c r="E24" s="117"/>
      <c r="F24" s="117"/>
      <c r="G24" s="119"/>
      <c r="H24" s="117"/>
    </row>
    <row r="25" spans="1:8" s="19" customFormat="1">
      <c r="A25" s="117"/>
      <c r="B25" s="119"/>
      <c r="C25" s="117"/>
      <c r="D25" s="119"/>
      <c r="E25" s="117"/>
      <c r="F25" s="117"/>
      <c r="G25" s="119"/>
      <c r="H25" s="117"/>
    </row>
    <row r="26" spans="1:8" s="114" customFormat="1">
      <c r="A26" s="117"/>
      <c r="B26" s="119"/>
      <c r="C26" s="117"/>
      <c r="D26" s="119"/>
      <c r="E26" s="117"/>
      <c r="F26" s="117"/>
      <c r="G26" s="119"/>
      <c r="H26" s="117"/>
    </row>
    <row r="27" spans="1:8" s="19" customFormat="1">
      <c r="A27" s="117"/>
      <c r="B27" s="119"/>
      <c r="C27" s="117"/>
      <c r="D27" s="119"/>
      <c r="E27" s="117"/>
      <c r="F27" s="117"/>
      <c r="G27" s="119"/>
      <c r="H27" s="117"/>
    </row>
    <row r="28" spans="1:8" s="114" customFormat="1" ht="18.75" customHeight="1">
      <c r="A28" s="117"/>
      <c r="B28" s="119"/>
      <c r="C28" s="117"/>
      <c r="D28" s="119"/>
      <c r="E28" s="117"/>
      <c r="F28" s="117"/>
      <c r="G28" s="119"/>
      <c r="H28" s="117"/>
    </row>
    <row r="29" spans="1:8" s="19" customFormat="1">
      <c r="A29" s="117"/>
      <c r="B29" s="119"/>
      <c r="C29" s="117"/>
      <c r="D29" s="119"/>
      <c r="E29" s="117"/>
      <c r="F29" s="117"/>
      <c r="G29" s="119"/>
      <c r="H29" s="117"/>
    </row>
    <row r="30" spans="1:8" s="114" customFormat="1">
      <c r="A30" s="117"/>
      <c r="B30" s="119"/>
      <c r="C30" s="117"/>
      <c r="D30" s="119"/>
      <c r="E30" s="117"/>
      <c r="F30" s="117"/>
      <c r="G30" s="119"/>
      <c r="H30" s="117"/>
    </row>
    <row r="31" spans="1:8" s="114" customFormat="1">
      <c r="A31" s="117"/>
      <c r="B31" s="119"/>
      <c r="C31" s="192"/>
      <c r="D31" s="119"/>
      <c r="E31" s="117"/>
      <c r="F31" s="117"/>
      <c r="G31" s="119"/>
      <c r="H31" s="117"/>
    </row>
    <row r="32" spans="1:8">
      <c r="A32" s="95" t="s">
        <v>230</v>
      </c>
      <c r="C32" s="15"/>
    </row>
    <row r="33" spans="1:8">
      <c r="A33" s="15" t="s">
        <v>148</v>
      </c>
      <c r="B33" s="15"/>
      <c r="C33" s="16"/>
    </row>
    <row r="34" spans="1:8">
      <c r="A34" s="16" t="s">
        <v>149</v>
      </c>
      <c r="B34" s="16" t="s">
        <v>179</v>
      </c>
      <c r="C34" s="103"/>
    </row>
    <row r="35" spans="1:8" ht="37.5" customHeight="1">
      <c r="A35" s="16" t="s">
        <v>151</v>
      </c>
      <c r="B35" s="103" t="s">
        <v>180</v>
      </c>
      <c r="C35" s="16"/>
      <c r="D35" s="103"/>
      <c r="E35" s="103"/>
      <c r="F35" s="103"/>
      <c r="G35" s="103"/>
      <c r="H35" s="103"/>
    </row>
    <row r="36" spans="1:8">
      <c r="A36" s="16" t="s">
        <v>152</v>
      </c>
      <c r="B36" s="16" t="s">
        <v>181</v>
      </c>
      <c r="C36" s="103"/>
    </row>
    <row r="37" spans="1:8" ht="37.5" customHeight="1">
      <c r="A37" s="16" t="s">
        <v>154</v>
      </c>
      <c r="B37" s="103" t="s">
        <v>182</v>
      </c>
      <c r="C37" s="16"/>
      <c r="D37" s="103"/>
      <c r="E37" s="103"/>
      <c r="F37" s="103"/>
      <c r="G37" s="103"/>
      <c r="H37" s="103"/>
    </row>
    <row r="38" spans="1:8">
      <c r="A38" s="16" t="s">
        <v>155</v>
      </c>
      <c r="B38" s="16" t="s">
        <v>181</v>
      </c>
      <c r="C38" s="103"/>
    </row>
    <row r="39" spans="1:8" ht="74.25" customHeight="1">
      <c r="A39" s="16" t="s">
        <v>157</v>
      </c>
      <c r="B39" s="103" t="s">
        <v>183</v>
      </c>
      <c r="C39" s="103"/>
      <c r="D39" s="103"/>
      <c r="E39" s="103"/>
      <c r="F39" s="103"/>
      <c r="G39" s="103"/>
      <c r="H39" s="103"/>
    </row>
    <row r="40" spans="1:8" ht="38.25" customHeight="1">
      <c r="A40" s="16" t="s">
        <v>158</v>
      </c>
      <c r="B40" s="103" t="s">
        <v>184</v>
      </c>
      <c r="C40" s="16"/>
      <c r="D40" s="103"/>
      <c r="E40" s="103"/>
      <c r="F40" s="103"/>
      <c r="G40" s="103"/>
      <c r="H40" s="103"/>
    </row>
    <row r="41" spans="1:8">
      <c r="A41" s="16" t="s">
        <v>160</v>
      </c>
      <c r="B41" s="16" t="s">
        <v>185</v>
      </c>
    </row>
    <row r="44" spans="1:8">
      <c r="A44" s="9"/>
    </row>
  </sheetData>
  <mergeCells count="1">
    <mergeCell ref="A1:H1"/>
  </mergeCells>
  <printOptions horizontalCentered="1"/>
  <pageMargins left="0.70866141732283472" right="0.70866141732283472" top="0.74803149606299213" bottom="0.74803149606299213" header="0.31496062992125984" footer="0.31496062992125984"/>
  <pageSetup paperSize="9" scale="65" orientation="landscape" r:id="rId1"/>
  <headerFooter alignWithMargins="0">
    <oddHeader>&amp;RLampiran IV : &amp;P/&amp;N</oddHeader>
  </headerFooter>
</worksheet>
</file>

<file path=xl/worksheets/sheet4.xml><?xml version="1.0" encoding="utf-8"?>
<worksheet xmlns="http://schemas.openxmlformats.org/spreadsheetml/2006/main" xmlns:r="http://schemas.openxmlformats.org/officeDocument/2006/relationships">
  <dimension ref="A1:E28"/>
  <sheetViews>
    <sheetView zoomScale="80" zoomScaleNormal="80" workbookViewId="0">
      <selection activeCell="F12" sqref="F12"/>
    </sheetView>
  </sheetViews>
  <sheetFormatPr defaultColWidth="9.140625" defaultRowHeight="18.75"/>
  <cols>
    <col min="1" max="1" width="12.42578125" style="10" customWidth="1"/>
    <col min="2" max="2" width="61" style="10" customWidth="1"/>
    <col min="3" max="3" width="24" style="10" customWidth="1"/>
    <col min="4" max="5" width="30.7109375" style="10" customWidth="1"/>
    <col min="6" max="6" width="9.140625" style="10"/>
    <col min="7" max="7" width="9.140625" style="10" customWidth="1"/>
    <col min="8" max="16384" width="9.140625" style="10"/>
  </cols>
  <sheetData>
    <row r="1" spans="1:5">
      <c r="A1" s="187" t="s">
        <v>186</v>
      </c>
      <c r="B1" s="187"/>
      <c r="C1" s="187"/>
      <c r="D1" s="187"/>
      <c r="E1" s="187"/>
    </row>
    <row r="3" spans="1:5" ht="19.5" thickBot="1">
      <c r="A3" s="11" t="s">
        <v>187</v>
      </c>
      <c r="B3" s="12" t="s">
        <v>188</v>
      </c>
      <c r="C3" s="12" t="s">
        <v>189</v>
      </c>
      <c r="D3" s="13" t="s">
        <v>190</v>
      </c>
      <c r="E3" s="14" t="s">
        <v>191</v>
      </c>
    </row>
    <row r="4" spans="1:5" ht="19.5" thickTop="1">
      <c r="A4" s="131">
        <v>1</v>
      </c>
      <c r="B4" s="132">
        <v>2</v>
      </c>
      <c r="C4" s="132">
        <v>3</v>
      </c>
      <c r="D4" s="133">
        <v>4</v>
      </c>
      <c r="E4" s="134">
        <v>5</v>
      </c>
    </row>
    <row r="5" spans="1:5" ht="28.5" customHeight="1">
      <c r="A5" s="135" t="s">
        <v>192</v>
      </c>
      <c r="B5" s="135" t="s">
        <v>169</v>
      </c>
      <c r="C5" s="139" t="s">
        <v>244</v>
      </c>
      <c r="D5" s="136"/>
      <c r="E5" s="136"/>
    </row>
    <row r="6" spans="1:5" ht="36">
      <c r="A6" s="142">
        <v>1</v>
      </c>
      <c r="B6" s="138" t="s">
        <v>263</v>
      </c>
      <c r="C6" s="139"/>
      <c r="D6" s="139" t="s">
        <v>196</v>
      </c>
      <c r="E6" s="140"/>
    </row>
    <row r="7" spans="1:5" ht="36">
      <c r="A7" s="142">
        <v>2</v>
      </c>
      <c r="B7" s="138" t="s">
        <v>264</v>
      </c>
      <c r="C7" s="139"/>
      <c r="D7" s="139" t="s">
        <v>196</v>
      </c>
      <c r="E7" s="140"/>
    </row>
    <row r="8" spans="1:5" ht="54">
      <c r="A8" s="142">
        <v>3</v>
      </c>
      <c r="B8" s="138" t="s">
        <v>265</v>
      </c>
      <c r="C8" s="139"/>
      <c r="D8" s="139" t="s">
        <v>196</v>
      </c>
      <c r="E8" s="140"/>
    </row>
    <row r="9" spans="1:5" ht="44.25" customHeight="1">
      <c r="A9" s="137" t="s">
        <v>268</v>
      </c>
      <c r="B9" s="138" t="s">
        <v>269</v>
      </c>
      <c r="C9" s="139"/>
      <c r="D9" s="139" t="s">
        <v>196</v>
      </c>
      <c r="E9" s="140"/>
    </row>
    <row r="10" spans="1:5">
      <c r="A10" s="141" t="s">
        <v>193</v>
      </c>
      <c r="B10" s="141" t="s">
        <v>172</v>
      </c>
      <c r="C10" s="139" t="s">
        <v>244</v>
      </c>
      <c r="D10" s="140"/>
      <c r="E10" s="140"/>
    </row>
    <row r="11" spans="1:5">
      <c r="A11" s="142">
        <v>1</v>
      </c>
      <c r="B11" s="148" t="s">
        <v>271</v>
      </c>
      <c r="C11" s="139"/>
      <c r="D11" s="144" t="s">
        <v>196</v>
      </c>
      <c r="E11" s="140"/>
    </row>
    <row r="12" spans="1:5">
      <c r="A12" s="142">
        <v>2</v>
      </c>
      <c r="B12" s="138" t="s">
        <v>272</v>
      </c>
      <c r="C12" s="139"/>
      <c r="D12" s="144" t="s">
        <v>196</v>
      </c>
      <c r="E12" s="140"/>
    </row>
    <row r="13" spans="1:5">
      <c r="A13" s="143" t="s">
        <v>194</v>
      </c>
      <c r="B13" s="143" t="s">
        <v>173</v>
      </c>
      <c r="C13" s="139" t="s">
        <v>245</v>
      </c>
      <c r="D13" s="137"/>
      <c r="E13" s="137"/>
    </row>
    <row r="14" spans="1:5">
      <c r="A14" s="143" t="s">
        <v>195</v>
      </c>
      <c r="B14" s="143" t="s">
        <v>174</v>
      </c>
      <c r="C14" s="139" t="s">
        <v>245</v>
      </c>
      <c r="D14" s="137"/>
      <c r="E14" s="137"/>
    </row>
    <row r="15" spans="1:5">
      <c r="A15" s="143" t="s">
        <v>196</v>
      </c>
      <c r="B15" s="143" t="s">
        <v>175</v>
      </c>
      <c r="C15" s="139" t="s">
        <v>245</v>
      </c>
      <c r="D15" s="137"/>
      <c r="E15" s="137"/>
    </row>
    <row r="16" spans="1:5">
      <c r="A16" s="143" t="s">
        <v>197</v>
      </c>
      <c r="B16" s="143" t="s">
        <v>176</v>
      </c>
      <c r="C16" s="139" t="s">
        <v>245</v>
      </c>
      <c r="D16" s="140"/>
      <c r="E16" s="140"/>
    </row>
    <row r="17" spans="1:5">
      <c r="A17" s="143" t="s">
        <v>198</v>
      </c>
      <c r="B17" s="143" t="s">
        <v>177</v>
      </c>
      <c r="C17" s="139" t="s">
        <v>245</v>
      </c>
      <c r="D17" s="137"/>
      <c r="E17" s="137"/>
    </row>
    <row r="18" spans="1:5">
      <c r="A18" s="143" t="s">
        <v>199</v>
      </c>
      <c r="B18" s="143" t="s">
        <v>178</v>
      </c>
      <c r="C18" s="139" t="s">
        <v>245</v>
      </c>
      <c r="D18" s="137"/>
      <c r="E18" s="137"/>
    </row>
    <row r="19" spans="1:5">
      <c r="A19" s="95" t="s">
        <v>228</v>
      </c>
    </row>
    <row r="20" spans="1:5" ht="40.5" customHeight="1">
      <c r="A20" s="189" t="s">
        <v>229</v>
      </c>
      <c r="B20" s="189"/>
      <c r="C20" s="189"/>
      <c r="D20" s="189"/>
      <c r="E20" s="189"/>
    </row>
    <row r="21" spans="1:5">
      <c r="A21" s="15"/>
      <c r="B21" s="15"/>
    </row>
    <row r="22" spans="1:5">
      <c r="A22" s="16" t="s">
        <v>149</v>
      </c>
      <c r="B22" s="16" t="s">
        <v>200</v>
      </c>
    </row>
    <row r="23" spans="1:5" s="9" customFormat="1" ht="41.25" customHeight="1">
      <c r="A23" s="17" t="s">
        <v>151</v>
      </c>
      <c r="B23" s="188" t="s">
        <v>201</v>
      </c>
      <c r="C23" s="188"/>
      <c r="D23" s="188"/>
      <c r="E23" s="188"/>
    </row>
    <row r="24" spans="1:5" ht="36.75" customHeight="1">
      <c r="A24" s="16" t="s">
        <v>152</v>
      </c>
      <c r="B24" s="188" t="s">
        <v>202</v>
      </c>
      <c r="C24" s="188"/>
      <c r="D24" s="188"/>
      <c r="E24" s="188"/>
    </row>
    <row r="25" spans="1:5" ht="39" customHeight="1">
      <c r="A25" s="16" t="s">
        <v>154</v>
      </c>
      <c r="B25" s="188" t="s">
        <v>203</v>
      </c>
      <c r="C25" s="188"/>
      <c r="D25" s="188"/>
      <c r="E25" s="188"/>
    </row>
    <row r="26" spans="1:5" ht="38.25" customHeight="1">
      <c r="A26" s="16" t="s">
        <v>155</v>
      </c>
      <c r="B26" s="188" t="s">
        <v>204</v>
      </c>
      <c r="C26" s="188"/>
      <c r="D26" s="188"/>
      <c r="E26" s="188"/>
    </row>
    <row r="28" spans="1:5">
      <c r="B28" s="91"/>
    </row>
  </sheetData>
  <mergeCells count="6">
    <mergeCell ref="A1:E1"/>
    <mergeCell ref="B23:E23"/>
    <mergeCell ref="B24:E24"/>
    <mergeCell ref="B25:E25"/>
    <mergeCell ref="B26:E26"/>
    <mergeCell ref="A20:E20"/>
  </mergeCells>
  <printOptions horizontalCentered="1"/>
  <pageMargins left="0.70833333333333304" right="0.70833333333333304" top="0.74791666666666701" bottom="0.74791666666666701" header="0.31458333333333299" footer="0.31458333333333299"/>
  <pageSetup paperSize="9" scale="80" orientation="landscape" r:id="rId1"/>
  <headerFooter alignWithMargins="0">
    <oddHeader>&amp;RLampiran V : &amp;P/&amp;N</oddHeader>
  </headerFooter>
</worksheet>
</file>

<file path=xl/worksheets/sheet5.xml><?xml version="1.0" encoding="utf-8"?>
<worksheet xmlns="http://schemas.openxmlformats.org/spreadsheetml/2006/main" xmlns:r="http://schemas.openxmlformats.org/officeDocument/2006/relationships">
  <sheetPr>
    <tabColor rgb="FFFF0000"/>
  </sheetPr>
  <dimension ref="A1:I38"/>
  <sheetViews>
    <sheetView workbookViewId="0">
      <selection activeCell="E8" sqref="E8"/>
    </sheetView>
  </sheetViews>
  <sheetFormatPr defaultColWidth="9" defaultRowHeight="15"/>
  <cols>
    <col min="1" max="1" width="3.85546875" customWidth="1"/>
    <col min="2" max="2" width="18.28515625" customWidth="1"/>
    <col min="3" max="3" width="18.85546875" customWidth="1"/>
    <col min="4" max="4" width="27.7109375" customWidth="1"/>
    <col min="5" max="5" width="30.7109375" customWidth="1"/>
    <col min="6" max="6" width="28.42578125" customWidth="1"/>
    <col min="7" max="7" width="30.7109375" customWidth="1"/>
  </cols>
  <sheetData>
    <row r="1" spans="1:9" ht="18.75">
      <c r="A1" s="187" t="s">
        <v>205</v>
      </c>
      <c r="B1" s="187"/>
      <c r="C1" s="187"/>
      <c r="D1" s="187"/>
      <c r="E1" s="187"/>
      <c r="F1" s="187"/>
      <c r="G1" s="187"/>
    </row>
    <row r="3" spans="1:9" s="154" customFormat="1" ht="45">
      <c r="A3" s="151" t="s">
        <v>187</v>
      </c>
      <c r="B3" s="151" t="s">
        <v>206</v>
      </c>
      <c r="C3" s="151" t="s">
        <v>207</v>
      </c>
      <c r="D3" s="151" t="s">
        <v>208</v>
      </c>
      <c r="E3" s="152" t="s">
        <v>209</v>
      </c>
      <c r="F3" s="151" t="s">
        <v>210</v>
      </c>
      <c r="G3" s="153" t="s">
        <v>211</v>
      </c>
    </row>
    <row r="4" spans="1:9" s="150" customFormat="1">
      <c r="A4" s="155">
        <v>1</v>
      </c>
      <c r="B4" s="155">
        <v>2</v>
      </c>
      <c r="C4" s="155">
        <v>3</v>
      </c>
      <c r="D4" s="155">
        <v>4</v>
      </c>
      <c r="E4" s="155">
        <v>5</v>
      </c>
      <c r="F4" s="155">
        <v>6</v>
      </c>
      <c r="G4" s="155">
        <v>7</v>
      </c>
    </row>
    <row r="5" spans="1:9" s="150" customFormat="1" ht="77.25" customHeight="1">
      <c r="A5" s="149"/>
      <c r="B5" s="156"/>
      <c r="C5" s="157"/>
      <c r="D5" s="158"/>
      <c r="E5" s="161"/>
      <c r="F5" s="161"/>
      <c r="G5" s="162"/>
      <c r="I5" s="150" t="s">
        <v>273</v>
      </c>
    </row>
    <row r="6" spans="1:9" s="150" customFormat="1">
      <c r="A6" s="149"/>
      <c r="B6" s="149"/>
      <c r="C6" s="157"/>
      <c r="D6" s="158"/>
      <c r="E6" s="161"/>
      <c r="F6" s="161"/>
      <c r="G6" s="162"/>
    </row>
    <row r="7" spans="1:9" s="150" customFormat="1">
      <c r="A7" s="149"/>
      <c r="B7" s="149"/>
      <c r="C7" s="157"/>
      <c r="D7" s="158"/>
      <c r="E7" s="161"/>
      <c r="F7" s="161"/>
      <c r="G7" s="162"/>
    </row>
    <row r="8" spans="1:9" s="150" customFormat="1">
      <c r="A8" s="149"/>
      <c r="B8" s="149"/>
      <c r="C8" s="157"/>
      <c r="D8" s="158"/>
      <c r="E8" s="161"/>
      <c r="F8" s="161"/>
      <c r="G8" s="162"/>
    </row>
    <row r="9" spans="1:9" s="150" customFormat="1">
      <c r="A9" s="149">
        <v>2</v>
      </c>
      <c r="B9" s="159"/>
      <c r="C9" s="157"/>
      <c r="D9" s="160"/>
      <c r="E9" s="149"/>
      <c r="F9" s="149"/>
      <c r="G9" s="149"/>
    </row>
    <row r="10" spans="1:9" s="150" customFormat="1">
      <c r="A10" s="149">
        <v>3</v>
      </c>
      <c r="B10" s="159"/>
      <c r="C10" s="157"/>
      <c r="D10" s="160"/>
      <c r="E10" s="149"/>
      <c r="F10" s="149"/>
      <c r="G10" s="149"/>
    </row>
    <row r="11" spans="1:9" s="150" customFormat="1">
      <c r="A11" s="149"/>
      <c r="B11" s="159"/>
      <c r="C11" s="157"/>
      <c r="D11" s="160"/>
      <c r="E11" s="149"/>
      <c r="F11" s="149"/>
      <c r="G11" s="149"/>
    </row>
    <row r="12" spans="1:9" s="150" customFormat="1">
      <c r="A12" s="149"/>
      <c r="B12" s="159"/>
      <c r="C12" s="157"/>
      <c r="D12" s="160"/>
      <c r="E12" s="149"/>
      <c r="F12" s="149"/>
      <c r="G12" s="149"/>
    </row>
    <row r="13" spans="1:9" s="150" customFormat="1">
      <c r="A13" s="149"/>
      <c r="B13" s="159"/>
      <c r="C13" s="157"/>
      <c r="D13" s="160"/>
      <c r="E13" s="149"/>
      <c r="F13" s="149"/>
      <c r="G13" s="149"/>
    </row>
    <row r="14" spans="1:9" s="150" customFormat="1">
      <c r="A14" s="149"/>
      <c r="B14" s="159"/>
      <c r="C14" s="157"/>
      <c r="D14" s="160"/>
      <c r="E14" s="149"/>
      <c r="F14" s="149"/>
      <c r="G14" s="149"/>
    </row>
    <row r="15" spans="1:9" s="150" customFormat="1">
      <c r="A15" s="149"/>
      <c r="B15" s="159"/>
      <c r="C15" s="157"/>
      <c r="D15" s="160"/>
      <c r="E15" s="149"/>
      <c r="F15" s="149"/>
      <c r="G15" s="149"/>
    </row>
    <row r="16" spans="1:9" s="150" customFormat="1">
      <c r="A16" s="149"/>
      <c r="B16" s="159"/>
      <c r="C16" s="157"/>
      <c r="D16" s="160"/>
      <c r="E16" s="149"/>
      <c r="F16" s="149"/>
      <c r="G16" s="149"/>
    </row>
    <row r="17" spans="1:7" s="150" customFormat="1">
      <c r="A17" s="149"/>
      <c r="B17" s="159"/>
      <c r="C17" s="157"/>
      <c r="D17" s="160"/>
      <c r="E17" s="149"/>
      <c r="F17" s="149"/>
      <c r="G17" s="149"/>
    </row>
    <row r="18" spans="1:7" s="150" customFormat="1">
      <c r="A18" s="149"/>
      <c r="B18" s="159"/>
      <c r="C18" s="157"/>
      <c r="D18" s="160"/>
      <c r="E18" s="149"/>
      <c r="F18" s="149"/>
      <c r="G18" s="149"/>
    </row>
    <row r="19" spans="1:7" s="150" customFormat="1">
      <c r="A19" s="149">
        <v>3</v>
      </c>
      <c r="B19" s="149"/>
      <c r="C19" s="149"/>
      <c r="D19" s="149"/>
      <c r="E19" s="149"/>
      <c r="F19" s="149"/>
      <c r="G19" s="149"/>
    </row>
    <row r="20" spans="1:7" s="150" customFormat="1">
      <c r="A20" s="149"/>
      <c r="B20" s="149"/>
      <c r="C20" s="149"/>
      <c r="D20" s="149"/>
      <c r="E20" s="149"/>
      <c r="F20" s="149"/>
      <c r="G20" s="149"/>
    </row>
    <row r="21" spans="1:7" s="150" customFormat="1">
      <c r="A21" s="149"/>
      <c r="B21" s="149"/>
      <c r="C21" s="149"/>
      <c r="D21" s="149"/>
      <c r="E21" s="149"/>
      <c r="F21" s="149"/>
      <c r="G21" s="149"/>
    </row>
    <row r="22" spans="1:7">
      <c r="A22" s="94" t="s">
        <v>227</v>
      </c>
    </row>
    <row r="23" spans="1:7">
      <c r="A23" s="8" t="s">
        <v>148</v>
      </c>
      <c r="F23" t="s">
        <v>238</v>
      </c>
    </row>
    <row r="25" spans="1:7">
      <c r="A25" t="s">
        <v>149</v>
      </c>
      <c r="C25" t="s">
        <v>150</v>
      </c>
    </row>
    <row r="26" spans="1:7">
      <c r="A26" t="s">
        <v>151</v>
      </c>
      <c r="C26" t="s">
        <v>212</v>
      </c>
    </row>
    <row r="27" spans="1:7">
      <c r="A27" t="s">
        <v>152</v>
      </c>
      <c r="C27" t="s">
        <v>213</v>
      </c>
    </row>
    <row r="28" spans="1:7">
      <c r="A28" t="s">
        <v>154</v>
      </c>
      <c r="C28" t="s">
        <v>214</v>
      </c>
    </row>
    <row r="29" spans="1:7">
      <c r="A29" t="s">
        <v>155</v>
      </c>
      <c r="C29" t="s">
        <v>215</v>
      </c>
    </row>
    <row r="30" spans="1:7">
      <c r="C30" t="s">
        <v>216</v>
      </c>
    </row>
    <row r="31" spans="1:7">
      <c r="A31" t="s">
        <v>157</v>
      </c>
      <c r="C31" t="s">
        <v>217</v>
      </c>
    </row>
    <row r="32" spans="1:7">
      <c r="C32" t="s">
        <v>218</v>
      </c>
    </row>
    <row r="33" spans="1:3">
      <c r="C33" t="s">
        <v>219</v>
      </c>
    </row>
    <row r="34" spans="1:3">
      <c r="A34" t="s">
        <v>158</v>
      </c>
      <c r="C34" t="s">
        <v>220</v>
      </c>
    </row>
    <row r="35" spans="1:3">
      <c r="C35" t="s">
        <v>221</v>
      </c>
    </row>
    <row r="36" spans="1:3" ht="7.5" customHeight="1"/>
    <row r="37" spans="1:3" hidden="1"/>
    <row r="38" spans="1:3">
      <c r="B38" s="93"/>
      <c r="C38" s="92"/>
    </row>
  </sheetData>
  <mergeCells count="1">
    <mergeCell ref="A1:G1"/>
  </mergeCells>
  <printOptions horizontalCentered="1"/>
  <pageMargins left="0.70833333333333304" right="0.70833333333333304" top="0.74791666666666701" bottom="0.74791666666666701" header="0.31458333333333299" footer="0.31458333333333299"/>
  <pageSetup paperSize="9" scale="80" orientation="landscape" r:id="rId1"/>
  <headerFooter alignWithMargins="0">
    <oddHeader>&amp;RLampiran VI : &amp;P/&amp;N</oddHeader>
  </headerFooter>
</worksheet>
</file>

<file path=xl/worksheets/sheet6.xml><?xml version="1.0" encoding="utf-8"?>
<worksheet xmlns="http://schemas.openxmlformats.org/spreadsheetml/2006/main" xmlns:r="http://schemas.openxmlformats.org/officeDocument/2006/relationships">
  <sheetPr>
    <tabColor rgb="FFFF0000"/>
  </sheetPr>
  <dimension ref="A1:AE75"/>
  <sheetViews>
    <sheetView workbookViewId="0">
      <selection activeCell="J26" sqref="J26"/>
    </sheetView>
  </sheetViews>
  <sheetFormatPr defaultColWidth="9.140625" defaultRowHeight="12.75"/>
  <cols>
    <col min="1" max="1" width="14.85546875" style="4" customWidth="1"/>
    <col min="2" max="26" width="5.7109375" style="1" customWidth="1"/>
    <col min="27" max="31" width="5.7109375" style="2" customWidth="1"/>
    <col min="32" max="16384" width="9.140625" style="1"/>
  </cols>
  <sheetData>
    <row r="1" spans="1:31" ht="13.5" customHeight="1">
      <c r="A1" s="3" t="s">
        <v>222</v>
      </c>
      <c r="AA1" s="1"/>
      <c r="AB1" s="1"/>
      <c r="AC1" s="1"/>
      <c r="AD1" s="1"/>
      <c r="AE1" s="1"/>
    </row>
    <row r="2" spans="1:31" ht="13.5" customHeight="1">
      <c r="AA2" s="190" t="s">
        <v>223</v>
      </c>
      <c r="AB2" s="190"/>
      <c r="AC2" s="190"/>
      <c r="AD2" s="190"/>
      <c r="AE2" s="1"/>
    </row>
    <row r="3" spans="1:31" s="4" customFormat="1" ht="30.75" customHeight="1">
      <c r="A3" s="104" t="s">
        <v>224</v>
      </c>
      <c r="B3" s="105">
        <v>1</v>
      </c>
      <c r="C3" s="105">
        <f>B3+1</f>
        <v>2</v>
      </c>
      <c r="D3" s="105">
        <f t="shared" ref="D3" si="0">C3+1</f>
        <v>3</v>
      </c>
      <c r="E3" s="105">
        <f t="shared" ref="E3:Z3" si="1">D3+1</f>
        <v>4</v>
      </c>
      <c r="F3" s="105">
        <f t="shared" si="1"/>
        <v>5</v>
      </c>
      <c r="G3" s="105">
        <f t="shared" si="1"/>
        <v>6</v>
      </c>
      <c r="H3" s="105">
        <f t="shared" si="1"/>
        <v>7</v>
      </c>
      <c r="I3" s="105">
        <f t="shared" si="1"/>
        <v>8</v>
      </c>
      <c r="J3" s="105">
        <f t="shared" si="1"/>
        <v>9</v>
      </c>
      <c r="K3" s="105">
        <f t="shared" si="1"/>
        <v>10</v>
      </c>
      <c r="L3" s="105">
        <f t="shared" si="1"/>
        <v>11</v>
      </c>
      <c r="M3" s="105">
        <f t="shared" si="1"/>
        <v>12</v>
      </c>
      <c r="N3" s="105">
        <f t="shared" si="1"/>
        <v>13</v>
      </c>
      <c r="O3" s="105">
        <f t="shared" si="1"/>
        <v>14</v>
      </c>
      <c r="P3" s="105">
        <f t="shared" si="1"/>
        <v>15</v>
      </c>
      <c r="Q3" s="105">
        <f t="shared" si="1"/>
        <v>16</v>
      </c>
      <c r="R3" s="105">
        <f t="shared" si="1"/>
        <v>17</v>
      </c>
      <c r="S3" s="105">
        <f t="shared" si="1"/>
        <v>18</v>
      </c>
      <c r="T3" s="105">
        <f t="shared" si="1"/>
        <v>19</v>
      </c>
      <c r="U3" s="105">
        <f t="shared" si="1"/>
        <v>20</v>
      </c>
      <c r="V3" s="105">
        <f t="shared" si="1"/>
        <v>21</v>
      </c>
      <c r="W3" s="105">
        <f t="shared" si="1"/>
        <v>22</v>
      </c>
      <c r="X3" s="105">
        <f t="shared" si="1"/>
        <v>23</v>
      </c>
      <c r="Y3" s="105">
        <f t="shared" si="1"/>
        <v>24</v>
      </c>
      <c r="Z3" s="105">
        <f t="shared" si="1"/>
        <v>25</v>
      </c>
      <c r="AA3" s="106">
        <v>1</v>
      </c>
      <c r="AB3" s="106">
        <v>2</v>
      </c>
      <c r="AC3" s="106">
        <v>3</v>
      </c>
      <c r="AD3" s="106">
        <v>4</v>
      </c>
      <c r="AE3" s="106" t="s">
        <v>225</v>
      </c>
    </row>
    <row r="4" spans="1:31" ht="13.5" customHeight="1">
      <c r="A4" s="107">
        <v>1</v>
      </c>
      <c r="B4" s="5">
        <v>2</v>
      </c>
      <c r="C4" s="6">
        <v>3</v>
      </c>
      <c r="D4" s="6">
        <v>2</v>
      </c>
      <c r="E4" s="6">
        <v>2</v>
      </c>
      <c r="F4" s="6">
        <v>3</v>
      </c>
      <c r="G4" s="6">
        <v>3</v>
      </c>
      <c r="H4" s="6">
        <v>3</v>
      </c>
      <c r="I4" s="6">
        <v>1</v>
      </c>
      <c r="J4" s="6">
        <v>2</v>
      </c>
      <c r="K4" s="6">
        <v>4</v>
      </c>
      <c r="L4" s="5">
        <v>2</v>
      </c>
      <c r="M4" s="6">
        <v>2</v>
      </c>
      <c r="N4" s="6">
        <v>2</v>
      </c>
      <c r="O4" s="6">
        <v>2</v>
      </c>
      <c r="P4" s="6">
        <v>2</v>
      </c>
      <c r="Q4" s="6">
        <v>2</v>
      </c>
      <c r="R4" s="6">
        <v>2</v>
      </c>
      <c r="S4" s="6">
        <v>3</v>
      </c>
      <c r="T4" s="6">
        <v>2</v>
      </c>
      <c r="U4" s="6">
        <v>2</v>
      </c>
      <c r="V4" s="5">
        <v>3</v>
      </c>
      <c r="W4" s="6">
        <v>2</v>
      </c>
      <c r="X4" s="6">
        <v>2</v>
      </c>
      <c r="Y4" s="6">
        <v>4</v>
      </c>
      <c r="Z4" s="6">
        <v>2</v>
      </c>
      <c r="AA4" s="7">
        <f t="shared" ref="AA4:AA35" si="2">COUNTIF(B4:Z4,"1")</f>
        <v>1</v>
      </c>
      <c r="AB4" s="7">
        <f t="shared" ref="AB4:AB35" si="3">COUNTIF(B4:Z4,"2")</f>
        <v>16</v>
      </c>
      <c r="AC4" s="7">
        <f t="shared" ref="AC4:AC35" si="4">COUNTIF(B4:Z4,"3")</f>
        <v>6</v>
      </c>
      <c r="AD4" s="7">
        <f t="shared" ref="AD4:AD35" si="5">COUNTIF(B4:Z4,"4")</f>
        <v>2</v>
      </c>
      <c r="AE4" s="7">
        <f>SUM(AA4:AD4)</f>
        <v>25</v>
      </c>
    </row>
    <row r="5" spans="1:31" ht="13.5" customHeight="1">
      <c r="A5" s="107">
        <f>A4+1</f>
        <v>2</v>
      </c>
      <c r="B5" s="5">
        <v>4</v>
      </c>
      <c r="C5" s="6">
        <v>4</v>
      </c>
      <c r="D5" s="6">
        <v>4</v>
      </c>
      <c r="E5" s="6">
        <v>4</v>
      </c>
      <c r="F5" s="6">
        <v>4</v>
      </c>
      <c r="G5" s="6">
        <v>4</v>
      </c>
      <c r="H5" s="6">
        <v>4</v>
      </c>
      <c r="I5" s="6">
        <v>4</v>
      </c>
      <c r="J5" s="6">
        <v>4</v>
      </c>
      <c r="K5" s="6">
        <v>4</v>
      </c>
      <c r="L5" s="5">
        <v>4</v>
      </c>
      <c r="M5" s="6">
        <v>4</v>
      </c>
      <c r="N5" s="6">
        <v>4</v>
      </c>
      <c r="O5" s="6">
        <v>4</v>
      </c>
      <c r="P5" s="6">
        <v>4</v>
      </c>
      <c r="Q5" s="6">
        <v>4</v>
      </c>
      <c r="R5" s="6">
        <v>4</v>
      </c>
      <c r="S5" s="6">
        <v>4</v>
      </c>
      <c r="T5" s="6">
        <v>4</v>
      </c>
      <c r="U5" s="6">
        <v>4</v>
      </c>
      <c r="V5" s="5">
        <v>4</v>
      </c>
      <c r="W5" s="6">
        <v>4</v>
      </c>
      <c r="X5" s="6">
        <v>4</v>
      </c>
      <c r="Y5" s="6">
        <v>4</v>
      </c>
      <c r="Z5" s="6">
        <v>4</v>
      </c>
      <c r="AA5" s="7">
        <f t="shared" si="2"/>
        <v>0</v>
      </c>
      <c r="AB5" s="7">
        <f t="shared" si="3"/>
        <v>0</v>
      </c>
      <c r="AC5" s="7">
        <f t="shared" si="4"/>
        <v>0</v>
      </c>
      <c r="AD5" s="7">
        <f t="shared" si="5"/>
        <v>25</v>
      </c>
      <c r="AE5" s="7">
        <f t="shared" ref="AE5" si="6">SUM(AA5:AD5)</f>
        <v>25</v>
      </c>
    </row>
    <row r="6" spans="1:31" ht="13.5" customHeight="1">
      <c r="A6" s="107">
        <f t="shared" ref="A6" si="7">A5+1</f>
        <v>3</v>
      </c>
      <c r="B6" s="5">
        <v>1</v>
      </c>
      <c r="C6" s="6">
        <v>1</v>
      </c>
      <c r="D6" s="6">
        <v>1</v>
      </c>
      <c r="E6" s="6">
        <v>1</v>
      </c>
      <c r="F6" s="6">
        <v>3</v>
      </c>
      <c r="G6" s="6">
        <v>4</v>
      </c>
      <c r="H6" s="6">
        <v>2</v>
      </c>
      <c r="I6" s="6">
        <v>1</v>
      </c>
      <c r="J6" s="6">
        <v>4</v>
      </c>
      <c r="K6" s="6">
        <v>4</v>
      </c>
      <c r="L6" s="5">
        <v>4</v>
      </c>
      <c r="M6" s="6">
        <v>4</v>
      </c>
      <c r="N6" s="6">
        <v>4</v>
      </c>
      <c r="O6" s="6">
        <v>2</v>
      </c>
      <c r="P6" s="6">
        <v>4</v>
      </c>
      <c r="Q6" s="6">
        <v>4</v>
      </c>
      <c r="R6" s="6">
        <v>4</v>
      </c>
      <c r="S6" s="6">
        <v>4</v>
      </c>
      <c r="T6" s="6">
        <v>4</v>
      </c>
      <c r="U6" s="6">
        <v>4</v>
      </c>
      <c r="V6" s="5">
        <v>4</v>
      </c>
      <c r="W6" s="6">
        <v>4</v>
      </c>
      <c r="X6" s="6">
        <v>4</v>
      </c>
      <c r="Y6" s="6">
        <v>4</v>
      </c>
      <c r="Z6" s="6">
        <v>3</v>
      </c>
      <c r="AA6" s="7">
        <f t="shared" si="2"/>
        <v>5</v>
      </c>
      <c r="AB6" s="7">
        <f t="shared" si="3"/>
        <v>2</v>
      </c>
      <c r="AC6" s="7">
        <f t="shared" si="4"/>
        <v>2</v>
      </c>
      <c r="AD6" s="7">
        <f t="shared" si="5"/>
        <v>16</v>
      </c>
      <c r="AE6" s="7">
        <f t="shared" ref="AE6:AE37" si="8">SUM(AA6:AD6)</f>
        <v>25</v>
      </c>
    </row>
    <row r="7" spans="1:31" ht="13.5" customHeight="1">
      <c r="A7" s="107">
        <f t="shared" ref="A7:A38" si="9">A6+1</f>
        <v>4</v>
      </c>
      <c r="B7" s="5">
        <v>3</v>
      </c>
      <c r="C7" s="6">
        <v>2</v>
      </c>
      <c r="D7" s="6">
        <v>1</v>
      </c>
      <c r="E7" s="6">
        <v>2</v>
      </c>
      <c r="F7" s="6">
        <v>3</v>
      </c>
      <c r="G7" s="6">
        <v>4</v>
      </c>
      <c r="H7" s="5">
        <v>1</v>
      </c>
      <c r="I7" s="6">
        <v>1</v>
      </c>
      <c r="J7" s="6">
        <v>1</v>
      </c>
      <c r="K7" s="6">
        <v>4</v>
      </c>
      <c r="L7" s="5">
        <v>1</v>
      </c>
      <c r="M7" s="6">
        <v>2</v>
      </c>
      <c r="N7" s="6">
        <v>2</v>
      </c>
      <c r="O7" s="6">
        <v>3</v>
      </c>
      <c r="P7" s="6">
        <v>2</v>
      </c>
      <c r="Q7" s="6">
        <v>2</v>
      </c>
      <c r="R7" s="6">
        <v>2</v>
      </c>
      <c r="S7" s="6">
        <v>2</v>
      </c>
      <c r="T7" s="6">
        <v>4</v>
      </c>
      <c r="U7" s="6">
        <v>1</v>
      </c>
      <c r="V7" s="5">
        <v>3</v>
      </c>
      <c r="W7" s="6">
        <v>2</v>
      </c>
      <c r="X7" s="6">
        <v>2</v>
      </c>
      <c r="Y7" s="6">
        <v>3</v>
      </c>
      <c r="Z7" s="6">
        <v>4</v>
      </c>
      <c r="AA7" s="7">
        <f t="shared" si="2"/>
        <v>6</v>
      </c>
      <c r="AB7" s="7">
        <f t="shared" si="3"/>
        <v>10</v>
      </c>
      <c r="AC7" s="7">
        <f t="shared" si="4"/>
        <v>5</v>
      </c>
      <c r="AD7" s="7">
        <f t="shared" si="5"/>
        <v>4</v>
      </c>
      <c r="AE7" s="7">
        <f t="shared" si="8"/>
        <v>25</v>
      </c>
    </row>
    <row r="8" spans="1:31" ht="13.5" customHeight="1">
      <c r="A8" s="107">
        <f t="shared" si="9"/>
        <v>5</v>
      </c>
      <c r="B8" s="5">
        <v>2</v>
      </c>
      <c r="C8" s="6">
        <v>2</v>
      </c>
      <c r="D8" s="6">
        <v>3</v>
      </c>
      <c r="E8" s="6">
        <v>3</v>
      </c>
      <c r="F8" s="6">
        <v>3</v>
      </c>
      <c r="G8" s="6">
        <v>4</v>
      </c>
      <c r="H8" s="6">
        <v>2</v>
      </c>
      <c r="I8" s="6">
        <v>3</v>
      </c>
      <c r="J8" s="6">
        <v>2</v>
      </c>
      <c r="K8" s="6">
        <v>4</v>
      </c>
      <c r="L8" s="5">
        <v>2</v>
      </c>
      <c r="M8" s="6">
        <v>3</v>
      </c>
      <c r="N8" s="6">
        <v>3</v>
      </c>
      <c r="O8" s="6">
        <v>3</v>
      </c>
      <c r="P8" s="6">
        <v>3</v>
      </c>
      <c r="Q8" s="6">
        <v>3</v>
      </c>
      <c r="R8" s="6">
        <v>3</v>
      </c>
      <c r="S8" s="6">
        <v>3</v>
      </c>
      <c r="T8" s="6">
        <v>3</v>
      </c>
      <c r="U8" s="6">
        <v>1</v>
      </c>
      <c r="V8" s="5">
        <v>3</v>
      </c>
      <c r="W8" s="6">
        <v>2</v>
      </c>
      <c r="X8" s="6">
        <v>2</v>
      </c>
      <c r="Y8" s="6">
        <v>3</v>
      </c>
      <c r="Z8" s="6">
        <v>3</v>
      </c>
      <c r="AA8" s="7">
        <f t="shared" si="2"/>
        <v>1</v>
      </c>
      <c r="AB8" s="7">
        <f t="shared" si="3"/>
        <v>7</v>
      </c>
      <c r="AC8" s="7">
        <f t="shared" si="4"/>
        <v>15</v>
      </c>
      <c r="AD8" s="7">
        <f t="shared" si="5"/>
        <v>2</v>
      </c>
      <c r="AE8" s="7">
        <f t="shared" si="8"/>
        <v>25</v>
      </c>
    </row>
    <row r="9" spans="1:31" ht="13.5" customHeight="1">
      <c r="A9" s="107">
        <f t="shared" si="9"/>
        <v>6</v>
      </c>
      <c r="B9" s="5">
        <v>1</v>
      </c>
      <c r="C9" s="6">
        <v>1</v>
      </c>
      <c r="D9" s="6">
        <v>1</v>
      </c>
      <c r="E9" s="6">
        <v>1</v>
      </c>
      <c r="F9" s="6">
        <v>3</v>
      </c>
      <c r="G9" s="6">
        <v>3</v>
      </c>
      <c r="H9" s="6">
        <v>2</v>
      </c>
      <c r="I9" s="6">
        <v>1</v>
      </c>
      <c r="J9" s="6">
        <v>1</v>
      </c>
      <c r="K9" s="6">
        <v>3</v>
      </c>
      <c r="L9" s="5">
        <v>2</v>
      </c>
      <c r="M9" s="6">
        <v>2</v>
      </c>
      <c r="N9" s="6">
        <v>2</v>
      </c>
      <c r="O9" s="6">
        <v>2</v>
      </c>
      <c r="P9" s="6">
        <v>2</v>
      </c>
      <c r="Q9" s="6">
        <v>2</v>
      </c>
      <c r="R9" s="6">
        <v>2</v>
      </c>
      <c r="S9" s="6">
        <v>2</v>
      </c>
      <c r="T9" s="6">
        <v>4</v>
      </c>
      <c r="U9" s="6">
        <v>2</v>
      </c>
      <c r="V9" s="5">
        <v>3</v>
      </c>
      <c r="W9" s="6">
        <v>1</v>
      </c>
      <c r="X9" s="6">
        <v>3</v>
      </c>
      <c r="Y9" s="6">
        <v>2</v>
      </c>
      <c r="Z9" s="6">
        <v>2</v>
      </c>
      <c r="AA9" s="7">
        <f t="shared" si="2"/>
        <v>7</v>
      </c>
      <c r="AB9" s="7">
        <f t="shared" si="3"/>
        <v>12</v>
      </c>
      <c r="AC9" s="7">
        <f t="shared" si="4"/>
        <v>5</v>
      </c>
      <c r="AD9" s="7">
        <f t="shared" si="5"/>
        <v>1</v>
      </c>
      <c r="AE9" s="7">
        <f t="shared" si="8"/>
        <v>25</v>
      </c>
    </row>
    <row r="10" spans="1:31" ht="13.5" customHeight="1">
      <c r="A10" s="107">
        <f t="shared" si="9"/>
        <v>7</v>
      </c>
      <c r="B10" s="5">
        <v>2</v>
      </c>
      <c r="C10" s="6">
        <v>1</v>
      </c>
      <c r="D10" s="6">
        <v>1</v>
      </c>
      <c r="E10" s="6">
        <v>1</v>
      </c>
      <c r="F10" s="6">
        <v>2</v>
      </c>
      <c r="G10" s="6">
        <v>4</v>
      </c>
      <c r="H10" s="6">
        <v>2</v>
      </c>
      <c r="I10" s="6">
        <v>1</v>
      </c>
      <c r="J10" s="6">
        <v>1</v>
      </c>
      <c r="K10" s="6">
        <v>3</v>
      </c>
      <c r="L10" s="5">
        <v>2</v>
      </c>
      <c r="M10" s="6">
        <v>2</v>
      </c>
      <c r="N10" s="6">
        <v>2</v>
      </c>
      <c r="O10" s="6">
        <v>2</v>
      </c>
      <c r="P10" s="6">
        <v>2</v>
      </c>
      <c r="Q10" s="6">
        <v>2</v>
      </c>
      <c r="R10" s="6">
        <v>2</v>
      </c>
      <c r="S10" s="6">
        <v>2</v>
      </c>
      <c r="T10" s="6">
        <v>2</v>
      </c>
      <c r="U10" s="6">
        <v>2</v>
      </c>
      <c r="V10" s="5">
        <v>3</v>
      </c>
      <c r="W10" s="6">
        <v>1</v>
      </c>
      <c r="X10" s="6">
        <v>3</v>
      </c>
      <c r="Y10" s="6">
        <v>2</v>
      </c>
      <c r="Z10" s="6">
        <v>2</v>
      </c>
      <c r="AA10" s="7">
        <f t="shared" si="2"/>
        <v>6</v>
      </c>
      <c r="AB10" s="7">
        <f t="shared" si="3"/>
        <v>15</v>
      </c>
      <c r="AC10" s="7">
        <f t="shared" si="4"/>
        <v>3</v>
      </c>
      <c r="AD10" s="7">
        <f t="shared" si="5"/>
        <v>1</v>
      </c>
      <c r="AE10" s="7">
        <f t="shared" si="8"/>
        <v>25</v>
      </c>
    </row>
    <row r="11" spans="1:31" ht="13.5" customHeight="1">
      <c r="A11" s="107">
        <f t="shared" si="9"/>
        <v>8</v>
      </c>
      <c r="B11" s="5">
        <v>1</v>
      </c>
      <c r="C11" s="6">
        <v>2</v>
      </c>
      <c r="D11" s="6">
        <v>1</v>
      </c>
      <c r="E11" s="6">
        <v>1</v>
      </c>
      <c r="F11" s="6">
        <v>3</v>
      </c>
      <c r="G11" s="6">
        <v>3</v>
      </c>
      <c r="H11" s="6">
        <v>2</v>
      </c>
      <c r="I11" s="6">
        <v>1</v>
      </c>
      <c r="J11" s="6">
        <v>1</v>
      </c>
      <c r="K11" s="6">
        <v>2</v>
      </c>
      <c r="L11" s="5">
        <v>2</v>
      </c>
      <c r="M11" s="6">
        <v>2</v>
      </c>
      <c r="N11" s="6">
        <v>2</v>
      </c>
      <c r="O11" s="6">
        <v>2</v>
      </c>
      <c r="P11" s="6">
        <v>2</v>
      </c>
      <c r="Q11" s="6">
        <v>2</v>
      </c>
      <c r="R11" s="6">
        <v>2</v>
      </c>
      <c r="S11" s="6">
        <v>2</v>
      </c>
      <c r="T11" s="6">
        <v>2</v>
      </c>
      <c r="U11" s="6">
        <v>2</v>
      </c>
      <c r="V11" s="5">
        <v>3</v>
      </c>
      <c r="W11" s="6">
        <v>2</v>
      </c>
      <c r="X11" s="6">
        <v>3</v>
      </c>
      <c r="Y11" s="6">
        <v>2</v>
      </c>
      <c r="Z11" s="6">
        <v>1</v>
      </c>
      <c r="AA11" s="7">
        <f t="shared" si="2"/>
        <v>6</v>
      </c>
      <c r="AB11" s="7">
        <f t="shared" si="3"/>
        <v>15</v>
      </c>
      <c r="AC11" s="7">
        <f t="shared" si="4"/>
        <v>4</v>
      </c>
      <c r="AD11" s="7">
        <f t="shared" si="5"/>
        <v>0</v>
      </c>
      <c r="AE11" s="7">
        <f t="shared" si="8"/>
        <v>25</v>
      </c>
    </row>
    <row r="12" spans="1:31" ht="13.5" customHeight="1">
      <c r="A12" s="107">
        <f t="shared" si="9"/>
        <v>9</v>
      </c>
      <c r="B12" s="5">
        <v>1</v>
      </c>
      <c r="C12" s="6">
        <v>1</v>
      </c>
      <c r="D12" s="6">
        <v>2</v>
      </c>
      <c r="E12" s="6">
        <v>1</v>
      </c>
      <c r="F12" s="6">
        <v>2</v>
      </c>
      <c r="G12" s="6">
        <v>2</v>
      </c>
      <c r="H12" s="6">
        <v>1</v>
      </c>
      <c r="I12" s="6">
        <v>1</v>
      </c>
      <c r="J12" s="6">
        <v>1</v>
      </c>
      <c r="K12" s="6">
        <v>3</v>
      </c>
      <c r="L12" s="5">
        <v>2</v>
      </c>
      <c r="M12" s="6">
        <v>2</v>
      </c>
      <c r="N12" s="6">
        <v>2</v>
      </c>
      <c r="O12" s="6">
        <v>2</v>
      </c>
      <c r="P12" s="6">
        <v>1</v>
      </c>
      <c r="Q12" s="6">
        <v>2</v>
      </c>
      <c r="R12" s="6">
        <v>2</v>
      </c>
      <c r="S12" s="6">
        <v>3</v>
      </c>
      <c r="T12" s="6">
        <v>2</v>
      </c>
      <c r="U12" s="6">
        <v>2</v>
      </c>
      <c r="V12" s="5">
        <v>3</v>
      </c>
      <c r="W12" s="6">
        <v>2</v>
      </c>
      <c r="X12" s="6">
        <v>3</v>
      </c>
      <c r="Y12" s="6">
        <v>3</v>
      </c>
      <c r="Z12" s="6">
        <v>2</v>
      </c>
      <c r="AA12" s="7">
        <f t="shared" si="2"/>
        <v>7</v>
      </c>
      <c r="AB12" s="7">
        <f t="shared" si="3"/>
        <v>13</v>
      </c>
      <c r="AC12" s="7">
        <f t="shared" si="4"/>
        <v>5</v>
      </c>
      <c r="AD12" s="7">
        <f t="shared" si="5"/>
        <v>0</v>
      </c>
      <c r="AE12" s="7">
        <f t="shared" si="8"/>
        <v>25</v>
      </c>
    </row>
    <row r="13" spans="1:31" ht="13.5" customHeight="1">
      <c r="A13" s="107">
        <f t="shared" si="9"/>
        <v>10</v>
      </c>
      <c r="B13" s="5">
        <v>2</v>
      </c>
      <c r="C13" s="6">
        <v>2</v>
      </c>
      <c r="D13" s="6">
        <v>1</v>
      </c>
      <c r="E13" s="6">
        <v>2</v>
      </c>
      <c r="F13" s="6">
        <v>4</v>
      </c>
      <c r="G13" s="6">
        <v>2</v>
      </c>
      <c r="H13" s="6">
        <v>1</v>
      </c>
      <c r="I13" s="6">
        <v>2</v>
      </c>
      <c r="J13" s="6">
        <v>2</v>
      </c>
      <c r="K13" s="6">
        <v>3</v>
      </c>
      <c r="L13" s="5">
        <v>2</v>
      </c>
      <c r="M13" s="6">
        <v>2</v>
      </c>
      <c r="N13" s="6">
        <v>2</v>
      </c>
      <c r="O13" s="6">
        <v>2</v>
      </c>
      <c r="P13" s="6">
        <v>2</v>
      </c>
      <c r="Q13" s="6">
        <v>1</v>
      </c>
      <c r="R13" s="6">
        <v>1</v>
      </c>
      <c r="S13" s="6">
        <v>2</v>
      </c>
      <c r="T13" s="6">
        <v>3</v>
      </c>
      <c r="U13" s="6">
        <v>2</v>
      </c>
      <c r="V13" s="5">
        <v>3</v>
      </c>
      <c r="W13" s="6">
        <v>2</v>
      </c>
      <c r="X13" s="6">
        <v>3</v>
      </c>
      <c r="Y13" s="6">
        <v>2</v>
      </c>
      <c r="Z13" s="6">
        <v>3</v>
      </c>
      <c r="AA13" s="7">
        <f t="shared" si="2"/>
        <v>4</v>
      </c>
      <c r="AB13" s="7">
        <f t="shared" si="3"/>
        <v>15</v>
      </c>
      <c r="AC13" s="7">
        <f t="shared" si="4"/>
        <v>5</v>
      </c>
      <c r="AD13" s="7">
        <f t="shared" si="5"/>
        <v>1</v>
      </c>
      <c r="AE13" s="7">
        <f t="shared" si="8"/>
        <v>25</v>
      </c>
    </row>
    <row r="14" spans="1:31" ht="13.5" customHeight="1">
      <c r="A14" s="107">
        <f t="shared" si="9"/>
        <v>11</v>
      </c>
      <c r="B14" s="5">
        <v>2</v>
      </c>
      <c r="C14" s="6">
        <v>2</v>
      </c>
      <c r="D14" s="6">
        <v>1</v>
      </c>
      <c r="E14" s="6">
        <v>2</v>
      </c>
      <c r="F14" s="6">
        <v>2</v>
      </c>
      <c r="G14" s="6">
        <v>4</v>
      </c>
      <c r="H14" s="6">
        <v>2</v>
      </c>
      <c r="I14" s="6">
        <v>1</v>
      </c>
      <c r="J14" s="6">
        <v>1</v>
      </c>
      <c r="K14" s="6">
        <v>3</v>
      </c>
      <c r="L14" s="5">
        <v>2</v>
      </c>
      <c r="M14" s="6">
        <v>2</v>
      </c>
      <c r="N14" s="6">
        <v>2</v>
      </c>
      <c r="O14" s="6">
        <v>2</v>
      </c>
      <c r="P14" s="6">
        <v>2</v>
      </c>
      <c r="Q14" s="6">
        <v>2</v>
      </c>
      <c r="R14" s="6">
        <v>2</v>
      </c>
      <c r="S14" s="6">
        <v>2</v>
      </c>
      <c r="T14" s="6">
        <v>2</v>
      </c>
      <c r="U14" s="6">
        <v>2</v>
      </c>
      <c r="V14" s="5">
        <v>3</v>
      </c>
      <c r="W14" s="6">
        <v>1</v>
      </c>
      <c r="X14" s="6">
        <v>3</v>
      </c>
      <c r="Y14" s="6">
        <v>2</v>
      </c>
      <c r="Z14" s="6">
        <v>2</v>
      </c>
      <c r="AA14" s="7">
        <f t="shared" si="2"/>
        <v>4</v>
      </c>
      <c r="AB14" s="7">
        <f t="shared" si="3"/>
        <v>17</v>
      </c>
      <c r="AC14" s="7">
        <f t="shared" si="4"/>
        <v>3</v>
      </c>
      <c r="AD14" s="7">
        <f t="shared" si="5"/>
        <v>1</v>
      </c>
      <c r="AE14" s="7">
        <f t="shared" si="8"/>
        <v>25</v>
      </c>
    </row>
    <row r="15" spans="1:31" ht="13.5" customHeight="1">
      <c r="A15" s="107">
        <f t="shared" si="9"/>
        <v>12</v>
      </c>
      <c r="B15" s="5">
        <v>2</v>
      </c>
      <c r="C15" s="6">
        <v>1</v>
      </c>
      <c r="D15" s="6">
        <v>1</v>
      </c>
      <c r="E15" s="6">
        <v>2</v>
      </c>
      <c r="F15" s="6">
        <v>3</v>
      </c>
      <c r="G15" s="6">
        <v>4</v>
      </c>
      <c r="H15" s="6">
        <v>2</v>
      </c>
      <c r="I15" s="6">
        <v>2</v>
      </c>
      <c r="J15" s="6">
        <v>1</v>
      </c>
      <c r="K15" s="6">
        <v>3</v>
      </c>
      <c r="L15" s="5">
        <v>2</v>
      </c>
      <c r="M15" s="6">
        <v>2</v>
      </c>
      <c r="N15" s="6">
        <v>2</v>
      </c>
      <c r="O15" s="6">
        <v>2</v>
      </c>
      <c r="P15" s="6">
        <v>2</v>
      </c>
      <c r="Q15" s="6">
        <v>2</v>
      </c>
      <c r="R15" s="6">
        <v>2</v>
      </c>
      <c r="S15" s="6">
        <v>2</v>
      </c>
      <c r="T15" s="6">
        <v>2</v>
      </c>
      <c r="U15" s="6">
        <v>2</v>
      </c>
      <c r="V15" s="5">
        <v>3</v>
      </c>
      <c r="W15" s="6">
        <v>2</v>
      </c>
      <c r="X15" s="6">
        <v>3</v>
      </c>
      <c r="Y15" s="6">
        <v>2</v>
      </c>
      <c r="Z15" s="6">
        <v>2</v>
      </c>
      <c r="AA15" s="7">
        <f t="shared" si="2"/>
        <v>3</v>
      </c>
      <c r="AB15" s="7">
        <f t="shared" si="3"/>
        <v>17</v>
      </c>
      <c r="AC15" s="7">
        <f t="shared" si="4"/>
        <v>4</v>
      </c>
      <c r="AD15" s="7">
        <f t="shared" si="5"/>
        <v>1</v>
      </c>
      <c r="AE15" s="7">
        <f t="shared" si="8"/>
        <v>25</v>
      </c>
    </row>
    <row r="16" spans="1:31" ht="13.5" customHeight="1">
      <c r="A16" s="107">
        <f t="shared" si="9"/>
        <v>13</v>
      </c>
      <c r="B16" s="5">
        <v>2</v>
      </c>
      <c r="C16" s="6">
        <v>2</v>
      </c>
      <c r="D16" s="6">
        <v>1</v>
      </c>
      <c r="E16" s="6">
        <v>2</v>
      </c>
      <c r="F16" s="6">
        <v>4</v>
      </c>
      <c r="G16" s="6">
        <v>4</v>
      </c>
      <c r="H16" s="6">
        <v>3</v>
      </c>
      <c r="I16" s="6">
        <v>1</v>
      </c>
      <c r="J16" s="6">
        <v>1</v>
      </c>
      <c r="K16" s="6">
        <v>3</v>
      </c>
      <c r="L16" s="5">
        <v>2</v>
      </c>
      <c r="M16" s="6">
        <v>2</v>
      </c>
      <c r="N16" s="6">
        <v>2</v>
      </c>
      <c r="O16" s="6">
        <v>3</v>
      </c>
      <c r="P16" s="6">
        <v>2</v>
      </c>
      <c r="Q16" s="6">
        <v>2</v>
      </c>
      <c r="R16" s="6">
        <v>2</v>
      </c>
      <c r="S16" s="6">
        <v>2</v>
      </c>
      <c r="T16" s="6">
        <v>2</v>
      </c>
      <c r="U16" s="6">
        <v>2</v>
      </c>
      <c r="V16" s="5">
        <v>3</v>
      </c>
      <c r="W16" s="6">
        <v>2</v>
      </c>
      <c r="X16" s="6">
        <v>3</v>
      </c>
      <c r="Y16" s="6">
        <v>3</v>
      </c>
      <c r="Z16" s="6">
        <v>3</v>
      </c>
      <c r="AA16" s="7">
        <f t="shared" si="2"/>
        <v>3</v>
      </c>
      <c r="AB16" s="7">
        <f t="shared" si="3"/>
        <v>13</v>
      </c>
      <c r="AC16" s="7">
        <f t="shared" si="4"/>
        <v>7</v>
      </c>
      <c r="AD16" s="7">
        <f t="shared" si="5"/>
        <v>2</v>
      </c>
      <c r="AE16" s="7">
        <f t="shared" si="8"/>
        <v>25</v>
      </c>
    </row>
    <row r="17" spans="1:31" ht="13.5" customHeight="1">
      <c r="A17" s="107">
        <f t="shared" si="9"/>
        <v>14</v>
      </c>
      <c r="B17" s="5">
        <v>3</v>
      </c>
      <c r="C17" s="6">
        <v>3</v>
      </c>
      <c r="D17" s="6">
        <v>3</v>
      </c>
      <c r="E17" s="6">
        <v>3</v>
      </c>
      <c r="F17" s="6">
        <v>4</v>
      </c>
      <c r="G17" s="6">
        <v>4</v>
      </c>
      <c r="H17" s="6">
        <v>3</v>
      </c>
      <c r="I17" s="6">
        <v>3</v>
      </c>
      <c r="J17" s="6">
        <v>3</v>
      </c>
      <c r="K17" s="6">
        <v>3</v>
      </c>
      <c r="L17" s="5">
        <v>3</v>
      </c>
      <c r="M17" s="6">
        <v>3</v>
      </c>
      <c r="N17" s="6">
        <v>3</v>
      </c>
      <c r="O17" s="6">
        <v>4</v>
      </c>
      <c r="P17" s="6">
        <v>3</v>
      </c>
      <c r="Q17" s="6">
        <v>3</v>
      </c>
      <c r="R17" s="6">
        <v>4</v>
      </c>
      <c r="S17" s="6">
        <v>3</v>
      </c>
      <c r="T17" s="6">
        <v>3</v>
      </c>
      <c r="U17" s="6">
        <v>3</v>
      </c>
      <c r="V17" s="5">
        <v>3</v>
      </c>
      <c r="W17" s="6">
        <v>3</v>
      </c>
      <c r="X17" s="6">
        <v>3</v>
      </c>
      <c r="Y17" s="6">
        <v>3</v>
      </c>
      <c r="Z17" s="6">
        <v>4</v>
      </c>
      <c r="AA17" s="7">
        <f t="shared" si="2"/>
        <v>0</v>
      </c>
      <c r="AB17" s="7">
        <f t="shared" si="3"/>
        <v>0</v>
      </c>
      <c r="AC17" s="7">
        <f t="shared" si="4"/>
        <v>20</v>
      </c>
      <c r="AD17" s="7">
        <f t="shared" si="5"/>
        <v>5</v>
      </c>
      <c r="AE17" s="7">
        <f t="shared" si="8"/>
        <v>25</v>
      </c>
    </row>
    <row r="18" spans="1:31" ht="13.5" customHeight="1">
      <c r="A18" s="107">
        <f t="shared" si="9"/>
        <v>15</v>
      </c>
      <c r="B18" s="5">
        <v>2</v>
      </c>
      <c r="C18" s="6">
        <v>2</v>
      </c>
      <c r="D18" s="6">
        <v>2</v>
      </c>
      <c r="E18" s="6">
        <v>2</v>
      </c>
      <c r="F18" s="6">
        <v>4</v>
      </c>
      <c r="G18" s="6">
        <v>3</v>
      </c>
      <c r="H18" s="6">
        <v>2</v>
      </c>
      <c r="I18" s="6">
        <v>2</v>
      </c>
      <c r="J18" s="6">
        <v>1</v>
      </c>
      <c r="K18" s="6">
        <v>3</v>
      </c>
      <c r="L18" s="5">
        <v>3</v>
      </c>
      <c r="M18" s="6">
        <v>2</v>
      </c>
      <c r="N18" s="6">
        <v>2</v>
      </c>
      <c r="O18" s="6">
        <v>2</v>
      </c>
      <c r="P18" s="6">
        <v>2</v>
      </c>
      <c r="Q18" s="6">
        <v>2</v>
      </c>
      <c r="R18" s="6">
        <v>2</v>
      </c>
      <c r="S18" s="6">
        <v>2</v>
      </c>
      <c r="T18" s="6">
        <v>4</v>
      </c>
      <c r="U18" s="6">
        <v>2</v>
      </c>
      <c r="V18" s="5">
        <v>3</v>
      </c>
      <c r="W18" s="6">
        <v>2</v>
      </c>
      <c r="X18" s="6">
        <v>3</v>
      </c>
      <c r="Y18" s="6">
        <v>3</v>
      </c>
      <c r="Z18" s="6">
        <v>2</v>
      </c>
      <c r="AA18" s="7">
        <f t="shared" si="2"/>
        <v>1</v>
      </c>
      <c r="AB18" s="7">
        <f t="shared" si="3"/>
        <v>16</v>
      </c>
      <c r="AC18" s="7">
        <f t="shared" si="4"/>
        <v>6</v>
      </c>
      <c r="AD18" s="7">
        <f t="shared" si="5"/>
        <v>2</v>
      </c>
      <c r="AE18" s="7">
        <f t="shared" si="8"/>
        <v>25</v>
      </c>
    </row>
    <row r="19" spans="1:31" ht="13.5" customHeight="1">
      <c r="A19" s="107">
        <f t="shared" si="9"/>
        <v>16</v>
      </c>
      <c r="B19" s="5">
        <v>2</v>
      </c>
      <c r="C19" s="6">
        <v>2</v>
      </c>
      <c r="D19" s="6">
        <v>2</v>
      </c>
      <c r="E19" s="6">
        <v>2</v>
      </c>
      <c r="F19" s="6">
        <v>3</v>
      </c>
      <c r="G19" s="6">
        <v>4</v>
      </c>
      <c r="H19" s="6">
        <v>2</v>
      </c>
      <c r="I19" s="6">
        <v>3</v>
      </c>
      <c r="J19" s="6">
        <v>2</v>
      </c>
      <c r="K19" s="6">
        <v>3</v>
      </c>
      <c r="L19" s="5">
        <v>2</v>
      </c>
      <c r="M19" s="6">
        <v>2</v>
      </c>
      <c r="N19" s="6">
        <v>2</v>
      </c>
      <c r="O19" s="6">
        <v>2</v>
      </c>
      <c r="P19" s="6">
        <v>2</v>
      </c>
      <c r="Q19" s="6">
        <v>2</v>
      </c>
      <c r="R19" s="6">
        <v>2</v>
      </c>
      <c r="S19" s="6">
        <v>2</v>
      </c>
      <c r="T19" s="6">
        <v>3</v>
      </c>
      <c r="U19" s="6">
        <v>2</v>
      </c>
      <c r="V19" s="5">
        <v>3</v>
      </c>
      <c r="W19" s="6">
        <v>2</v>
      </c>
      <c r="X19" s="6">
        <v>3</v>
      </c>
      <c r="Y19" s="6">
        <v>3</v>
      </c>
      <c r="Z19" s="6">
        <v>2</v>
      </c>
      <c r="AA19" s="7">
        <f t="shared" si="2"/>
        <v>0</v>
      </c>
      <c r="AB19" s="7">
        <f t="shared" si="3"/>
        <v>17</v>
      </c>
      <c r="AC19" s="7">
        <f t="shared" si="4"/>
        <v>7</v>
      </c>
      <c r="AD19" s="7">
        <f t="shared" si="5"/>
        <v>1</v>
      </c>
      <c r="AE19" s="7">
        <f t="shared" si="8"/>
        <v>25</v>
      </c>
    </row>
    <row r="20" spans="1:31" ht="13.5" customHeight="1">
      <c r="A20" s="107">
        <f t="shared" si="9"/>
        <v>17</v>
      </c>
      <c r="B20" s="5">
        <v>1</v>
      </c>
      <c r="C20" s="6">
        <v>2</v>
      </c>
      <c r="D20" s="6">
        <v>2</v>
      </c>
      <c r="E20" s="6">
        <v>1</v>
      </c>
      <c r="F20" s="6">
        <v>3</v>
      </c>
      <c r="G20" s="6">
        <v>4</v>
      </c>
      <c r="H20" s="6">
        <v>2</v>
      </c>
      <c r="I20" s="6">
        <v>2</v>
      </c>
      <c r="J20" s="6">
        <v>2</v>
      </c>
      <c r="K20" s="6">
        <v>2</v>
      </c>
      <c r="L20" s="5">
        <v>3</v>
      </c>
      <c r="M20" s="6">
        <v>2</v>
      </c>
      <c r="N20" s="6">
        <v>2</v>
      </c>
      <c r="O20" s="6">
        <v>2</v>
      </c>
      <c r="P20" s="6">
        <v>2</v>
      </c>
      <c r="Q20" s="6">
        <v>2</v>
      </c>
      <c r="R20" s="6">
        <v>2</v>
      </c>
      <c r="S20" s="6">
        <v>2</v>
      </c>
      <c r="T20" s="6">
        <v>2</v>
      </c>
      <c r="U20" s="6">
        <v>2</v>
      </c>
      <c r="V20" s="5">
        <v>3</v>
      </c>
      <c r="W20" s="6">
        <v>2</v>
      </c>
      <c r="X20" s="6">
        <v>3</v>
      </c>
      <c r="Y20" s="6">
        <v>2</v>
      </c>
      <c r="Z20" s="6">
        <v>2</v>
      </c>
      <c r="AA20" s="7">
        <f t="shared" si="2"/>
        <v>2</v>
      </c>
      <c r="AB20" s="7">
        <f t="shared" si="3"/>
        <v>18</v>
      </c>
      <c r="AC20" s="7">
        <f t="shared" si="4"/>
        <v>4</v>
      </c>
      <c r="AD20" s="7">
        <f t="shared" si="5"/>
        <v>1</v>
      </c>
      <c r="AE20" s="7">
        <f t="shared" si="8"/>
        <v>25</v>
      </c>
    </row>
    <row r="21" spans="1:31" ht="13.5" customHeight="1">
      <c r="A21" s="107">
        <f t="shared" si="9"/>
        <v>18</v>
      </c>
      <c r="B21" s="5">
        <v>2</v>
      </c>
      <c r="C21" s="6">
        <v>2</v>
      </c>
      <c r="D21" s="6">
        <v>2</v>
      </c>
      <c r="E21" s="6">
        <v>2</v>
      </c>
      <c r="F21" s="6">
        <v>3</v>
      </c>
      <c r="G21" s="6">
        <v>2</v>
      </c>
      <c r="H21" s="6">
        <v>3</v>
      </c>
      <c r="I21" s="6">
        <v>3</v>
      </c>
      <c r="J21" s="6">
        <v>1</v>
      </c>
      <c r="K21" s="6">
        <v>3</v>
      </c>
      <c r="L21" s="5">
        <v>3</v>
      </c>
      <c r="M21" s="6">
        <v>2</v>
      </c>
      <c r="N21" s="6">
        <v>2</v>
      </c>
      <c r="O21" s="6">
        <v>2</v>
      </c>
      <c r="P21" s="6">
        <v>2</v>
      </c>
      <c r="Q21" s="6">
        <v>2</v>
      </c>
      <c r="R21" s="6">
        <v>2</v>
      </c>
      <c r="S21" s="6">
        <v>2</v>
      </c>
      <c r="T21" s="6">
        <v>2</v>
      </c>
      <c r="U21" s="6">
        <v>2</v>
      </c>
      <c r="V21" s="5">
        <v>3</v>
      </c>
      <c r="W21" s="6">
        <v>2</v>
      </c>
      <c r="X21" s="6">
        <v>3</v>
      </c>
      <c r="Y21" s="6">
        <v>2</v>
      </c>
      <c r="Z21" s="6">
        <v>2</v>
      </c>
      <c r="AA21" s="7">
        <f t="shared" si="2"/>
        <v>1</v>
      </c>
      <c r="AB21" s="7">
        <f t="shared" si="3"/>
        <v>17</v>
      </c>
      <c r="AC21" s="7">
        <f t="shared" si="4"/>
        <v>7</v>
      </c>
      <c r="AD21" s="7">
        <f t="shared" si="5"/>
        <v>0</v>
      </c>
      <c r="AE21" s="7">
        <f t="shared" si="8"/>
        <v>25</v>
      </c>
    </row>
    <row r="22" spans="1:31" ht="13.5" customHeight="1">
      <c r="A22" s="107">
        <f t="shared" si="9"/>
        <v>19</v>
      </c>
      <c r="B22" s="5">
        <v>1</v>
      </c>
      <c r="C22" s="6">
        <v>2</v>
      </c>
      <c r="D22" s="6">
        <v>1</v>
      </c>
      <c r="E22" s="6">
        <v>3</v>
      </c>
      <c r="F22" s="6">
        <v>3</v>
      </c>
      <c r="G22" s="6">
        <v>3</v>
      </c>
      <c r="H22" s="6">
        <v>2</v>
      </c>
      <c r="I22" s="6">
        <v>4</v>
      </c>
      <c r="J22" s="6">
        <v>3</v>
      </c>
      <c r="K22" s="6">
        <v>4</v>
      </c>
      <c r="L22" s="5">
        <v>2</v>
      </c>
      <c r="M22" s="6">
        <v>2</v>
      </c>
      <c r="N22" s="6">
        <v>2</v>
      </c>
      <c r="O22" s="6">
        <v>3</v>
      </c>
      <c r="P22" s="6">
        <v>1</v>
      </c>
      <c r="Q22" s="6">
        <v>1</v>
      </c>
      <c r="R22" s="6">
        <v>1</v>
      </c>
      <c r="S22" s="6">
        <v>2</v>
      </c>
      <c r="T22" s="6">
        <v>2</v>
      </c>
      <c r="U22" s="6">
        <v>1</v>
      </c>
      <c r="V22" s="5">
        <v>3</v>
      </c>
      <c r="W22" s="6">
        <v>3</v>
      </c>
      <c r="X22" s="6">
        <v>3</v>
      </c>
      <c r="Y22" s="6">
        <v>3</v>
      </c>
      <c r="Z22" s="6">
        <v>1</v>
      </c>
      <c r="AA22" s="7">
        <f t="shared" si="2"/>
        <v>7</v>
      </c>
      <c r="AB22" s="7">
        <f t="shared" si="3"/>
        <v>7</v>
      </c>
      <c r="AC22" s="7">
        <f t="shared" si="4"/>
        <v>9</v>
      </c>
      <c r="AD22" s="7">
        <f t="shared" si="5"/>
        <v>2</v>
      </c>
      <c r="AE22" s="7">
        <f t="shared" si="8"/>
        <v>25</v>
      </c>
    </row>
    <row r="23" spans="1:31" ht="13.5" customHeight="1">
      <c r="A23" s="107">
        <f t="shared" si="9"/>
        <v>20</v>
      </c>
      <c r="B23" s="5">
        <v>1</v>
      </c>
      <c r="C23" s="6">
        <v>2</v>
      </c>
      <c r="D23" s="6">
        <v>2</v>
      </c>
      <c r="E23" s="6">
        <v>2</v>
      </c>
      <c r="F23" s="6">
        <v>3</v>
      </c>
      <c r="G23" s="6">
        <v>3</v>
      </c>
      <c r="H23" s="6">
        <v>2</v>
      </c>
      <c r="I23" s="6">
        <v>3</v>
      </c>
      <c r="J23" s="6">
        <v>2</v>
      </c>
      <c r="K23" s="6">
        <v>3</v>
      </c>
      <c r="L23" s="5">
        <v>2</v>
      </c>
      <c r="M23" s="6">
        <v>2</v>
      </c>
      <c r="N23" s="6">
        <v>2</v>
      </c>
      <c r="O23" s="6">
        <v>3</v>
      </c>
      <c r="P23" s="6">
        <v>2</v>
      </c>
      <c r="Q23" s="6">
        <v>2</v>
      </c>
      <c r="R23" s="6">
        <v>2</v>
      </c>
      <c r="S23" s="6">
        <v>2</v>
      </c>
      <c r="T23" s="6">
        <v>2</v>
      </c>
      <c r="U23" s="6">
        <v>2</v>
      </c>
      <c r="V23" s="5">
        <v>3</v>
      </c>
      <c r="W23" s="6">
        <v>3</v>
      </c>
      <c r="X23" s="6">
        <v>3</v>
      </c>
      <c r="Y23" s="6">
        <v>2</v>
      </c>
      <c r="Z23" s="6">
        <v>2</v>
      </c>
      <c r="AA23" s="7">
        <f t="shared" si="2"/>
        <v>1</v>
      </c>
      <c r="AB23" s="7">
        <f t="shared" si="3"/>
        <v>16</v>
      </c>
      <c r="AC23" s="7">
        <f t="shared" si="4"/>
        <v>8</v>
      </c>
      <c r="AD23" s="7">
        <f t="shared" si="5"/>
        <v>0</v>
      </c>
      <c r="AE23" s="7">
        <f t="shared" si="8"/>
        <v>25</v>
      </c>
    </row>
    <row r="24" spans="1:31" ht="13.5" customHeight="1">
      <c r="A24" s="107">
        <f t="shared" si="9"/>
        <v>21</v>
      </c>
      <c r="B24" s="5">
        <v>1</v>
      </c>
      <c r="C24" s="6">
        <v>2</v>
      </c>
      <c r="D24" s="6">
        <v>2</v>
      </c>
      <c r="E24" s="6">
        <v>2</v>
      </c>
      <c r="F24" s="6">
        <v>2</v>
      </c>
      <c r="G24" s="6">
        <v>3</v>
      </c>
      <c r="H24" s="6">
        <v>3</v>
      </c>
      <c r="I24" s="6">
        <v>4</v>
      </c>
      <c r="J24" s="6">
        <v>1</v>
      </c>
      <c r="K24" s="6">
        <v>4</v>
      </c>
      <c r="L24" s="5">
        <v>2</v>
      </c>
      <c r="M24" s="6">
        <v>2</v>
      </c>
      <c r="N24" s="6">
        <v>2</v>
      </c>
      <c r="O24" s="6">
        <v>3</v>
      </c>
      <c r="P24" s="6">
        <v>2</v>
      </c>
      <c r="Q24" s="6">
        <v>2</v>
      </c>
      <c r="R24" s="6">
        <v>2</v>
      </c>
      <c r="S24" s="6">
        <v>2</v>
      </c>
      <c r="T24" s="6">
        <v>2</v>
      </c>
      <c r="U24" s="6">
        <v>1</v>
      </c>
      <c r="V24" s="5">
        <v>3</v>
      </c>
      <c r="W24" s="6">
        <v>2</v>
      </c>
      <c r="X24" s="6">
        <v>3</v>
      </c>
      <c r="Y24" s="6">
        <v>3</v>
      </c>
      <c r="Z24" s="6">
        <v>3</v>
      </c>
      <c r="AA24" s="7">
        <f t="shared" si="2"/>
        <v>3</v>
      </c>
      <c r="AB24" s="7">
        <f t="shared" si="3"/>
        <v>13</v>
      </c>
      <c r="AC24" s="7">
        <f t="shared" si="4"/>
        <v>7</v>
      </c>
      <c r="AD24" s="7">
        <f t="shared" si="5"/>
        <v>2</v>
      </c>
      <c r="AE24" s="7">
        <f t="shared" si="8"/>
        <v>25</v>
      </c>
    </row>
    <row r="25" spans="1:31" ht="13.5" customHeight="1">
      <c r="A25" s="107">
        <f t="shared" si="9"/>
        <v>22</v>
      </c>
      <c r="B25" s="5">
        <v>2</v>
      </c>
      <c r="C25" s="6">
        <v>3</v>
      </c>
      <c r="D25" s="6">
        <v>1</v>
      </c>
      <c r="E25" s="6">
        <v>4</v>
      </c>
      <c r="F25" s="6">
        <v>3</v>
      </c>
      <c r="G25" s="6">
        <v>3</v>
      </c>
      <c r="H25" s="6">
        <v>3</v>
      </c>
      <c r="I25" s="6">
        <v>2</v>
      </c>
      <c r="J25" s="6">
        <v>4</v>
      </c>
      <c r="K25" s="6">
        <v>4</v>
      </c>
      <c r="L25" s="5">
        <v>3</v>
      </c>
      <c r="M25" s="6">
        <v>3</v>
      </c>
      <c r="N25" s="6">
        <v>3</v>
      </c>
      <c r="O25" s="6">
        <v>4</v>
      </c>
      <c r="P25" s="6">
        <v>3</v>
      </c>
      <c r="Q25" s="6">
        <v>3</v>
      </c>
      <c r="R25" s="6">
        <v>3</v>
      </c>
      <c r="S25" s="6">
        <v>2</v>
      </c>
      <c r="T25" s="6">
        <v>2</v>
      </c>
      <c r="U25" s="6">
        <v>2</v>
      </c>
      <c r="V25" s="5">
        <v>3</v>
      </c>
      <c r="W25" s="6">
        <v>3</v>
      </c>
      <c r="X25" s="6">
        <v>3</v>
      </c>
      <c r="Y25" s="6">
        <v>3</v>
      </c>
      <c r="Z25" s="6">
        <v>3</v>
      </c>
      <c r="AA25" s="7">
        <f t="shared" si="2"/>
        <v>1</v>
      </c>
      <c r="AB25" s="7">
        <f t="shared" si="3"/>
        <v>5</v>
      </c>
      <c r="AC25" s="7">
        <f t="shared" si="4"/>
        <v>15</v>
      </c>
      <c r="AD25" s="7">
        <f t="shared" si="5"/>
        <v>4</v>
      </c>
      <c r="AE25" s="7">
        <f t="shared" si="8"/>
        <v>25</v>
      </c>
    </row>
    <row r="26" spans="1:31" ht="13.5" customHeight="1">
      <c r="A26" s="107">
        <f t="shared" si="9"/>
        <v>23</v>
      </c>
      <c r="B26" s="5">
        <v>2</v>
      </c>
      <c r="C26" s="6">
        <v>2</v>
      </c>
      <c r="D26" s="6">
        <v>2</v>
      </c>
      <c r="E26" s="6">
        <v>2</v>
      </c>
      <c r="F26" s="6">
        <v>3</v>
      </c>
      <c r="G26" s="6">
        <v>3</v>
      </c>
      <c r="H26" s="6">
        <v>2</v>
      </c>
      <c r="I26" s="6">
        <v>3</v>
      </c>
      <c r="J26" s="6">
        <v>1</v>
      </c>
      <c r="K26" s="6">
        <v>4</v>
      </c>
      <c r="L26" s="5">
        <v>2</v>
      </c>
      <c r="M26" s="6">
        <v>2</v>
      </c>
      <c r="N26" s="6">
        <v>2</v>
      </c>
      <c r="O26" s="6">
        <v>2</v>
      </c>
      <c r="P26" s="6">
        <v>2</v>
      </c>
      <c r="Q26" s="6">
        <v>2</v>
      </c>
      <c r="R26" s="6">
        <v>2</v>
      </c>
      <c r="S26" s="6">
        <v>2</v>
      </c>
      <c r="T26" s="6">
        <v>2</v>
      </c>
      <c r="U26" s="6">
        <v>2</v>
      </c>
      <c r="V26" s="5">
        <v>3</v>
      </c>
      <c r="W26" s="6">
        <v>2</v>
      </c>
      <c r="X26" s="6">
        <v>3</v>
      </c>
      <c r="Y26" s="6">
        <v>3</v>
      </c>
      <c r="Z26" s="6">
        <v>1</v>
      </c>
      <c r="AA26" s="7">
        <f t="shared" si="2"/>
        <v>2</v>
      </c>
      <c r="AB26" s="7">
        <f t="shared" si="3"/>
        <v>16</v>
      </c>
      <c r="AC26" s="7">
        <f t="shared" si="4"/>
        <v>6</v>
      </c>
      <c r="AD26" s="7">
        <f t="shared" si="5"/>
        <v>1</v>
      </c>
      <c r="AE26" s="7">
        <f t="shared" si="8"/>
        <v>25</v>
      </c>
    </row>
    <row r="27" spans="1:31" ht="13.5" customHeight="1">
      <c r="A27" s="107">
        <f t="shared" si="9"/>
        <v>24</v>
      </c>
      <c r="B27" s="5">
        <v>2</v>
      </c>
      <c r="C27" s="6">
        <v>2</v>
      </c>
      <c r="D27" s="6">
        <v>2</v>
      </c>
      <c r="E27" s="6">
        <v>2</v>
      </c>
      <c r="F27" s="6">
        <v>4</v>
      </c>
      <c r="G27" s="6">
        <v>3</v>
      </c>
      <c r="H27" s="6">
        <v>3</v>
      </c>
      <c r="I27" s="6">
        <v>3</v>
      </c>
      <c r="J27" s="6">
        <v>2</v>
      </c>
      <c r="K27" s="6">
        <v>2</v>
      </c>
      <c r="L27" s="5">
        <v>3</v>
      </c>
      <c r="M27" s="6">
        <v>2</v>
      </c>
      <c r="N27" s="6">
        <v>2</v>
      </c>
      <c r="O27" s="6">
        <v>2</v>
      </c>
      <c r="P27" s="6">
        <v>2</v>
      </c>
      <c r="Q27" s="6">
        <v>2</v>
      </c>
      <c r="R27" s="6">
        <v>2</v>
      </c>
      <c r="S27" s="6">
        <v>2</v>
      </c>
      <c r="T27" s="6">
        <v>2</v>
      </c>
      <c r="U27" s="6">
        <v>1</v>
      </c>
      <c r="V27" s="5">
        <v>3</v>
      </c>
      <c r="W27" s="6">
        <v>2</v>
      </c>
      <c r="X27" s="6">
        <v>3</v>
      </c>
      <c r="Y27" s="6">
        <v>3</v>
      </c>
      <c r="Z27" s="6">
        <v>2</v>
      </c>
      <c r="AA27" s="7">
        <f t="shared" si="2"/>
        <v>1</v>
      </c>
      <c r="AB27" s="7">
        <f t="shared" si="3"/>
        <v>16</v>
      </c>
      <c r="AC27" s="7">
        <f t="shared" si="4"/>
        <v>7</v>
      </c>
      <c r="AD27" s="7">
        <f t="shared" si="5"/>
        <v>1</v>
      </c>
      <c r="AE27" s="7">
        <f t="shared" si="8"/>
        <v>25</v>
      </c>
    </row>
    <row r="28" spans="1:31" ht="13.5" customHeight="1">
      <c r="A28" s="107">
        <f t="shared" si="9"/>
        <v>25</v>
      </c>
      <c r="B28" s="5">
        <v>1</v>
      </c>
      <c r="C28" s="6">
        <v>2</v>
      </c>
      <c r="D28" s="6">
        <v>1</v>
      </c>
      <c r="E28" s="6">
        <v>2</v>
      </c>
      <c r="F28" s="6">
        <v>2</v>
      </c>
      <c r="G28" s="6">
        <v>3</v>
      </c>
      <c r="H28" s="6">
        <v>2</v>
      </c>
      <c r="I28" s="6">
        <v>2</v>
      </c>
      <c r="J28" s="6">
        <v>2</v>
      </c>
      <c r="K28" s="6">
        <v>4</v>
      </c>
      <c r="L28" s="5">
        <v>2</v>
      </c>
      <c r="M28" s="6">
        <v>2</v>
      </c>
      <c r="N28" s="6">
        <v>2</v>
      </c>
      <c r="O28" s="6">
        <v>2</v>
      </c>
      <c r="P28" s="6">
        <v>2</v>
      </c>
      <c r="Q28" s="6">
        <v>2</v>
      </c>
      <c r="R28" s="6">
        <v>2</v>
      </c>
      <c r="S28" s="6">
        <v>2</v>
      </c>
      <c r="T28" s="6">
        <v>2</v>
      </c>
      <c r="U28" s="6">
        <v>1</v>
      </c>
      <c r="V28" s="5">
        <v>3</v>
      </c>
      <c r="W28" s="6">
        <v>1</v>
      </c>
      <c r="X28" s="6">
        <v>3</v>
      </c>
      <c r="Y28" s="6">
        <v>3</v>
      </c>
      <c r="Z28" s="6">
        <v>2</v>
      </c>
      <c r="AA28" s="7">
        <f t="shared" si="2"/>
        <v>4</v>
      </c>
      <c r="AB28" s="7">
        <f t="shared" si="3"/>
        <v>16</v>
      </c>
      <c r="AC28" s="7">
        <f t="shared" si="4"/>
        <v>4</v>
      </c>
      <c r="AD28" s="7">
        <f t="shared" si="5"/>
        <v>1</v>
      </c>
      <c r="AE28" s="7">
        <f t="shared" si="8"/>
        <v>25</v>
      </c>
    </row>
    <row r="29" spans="1:31" ht="13.5" customHeight="1">
      <c r="A29" s="107">
        <f t="shared" si="9"/>
        <v>26</v>
      </c>
      <c r="B29" s="5">
        <v>3</v>
      </c>
      <c r="C29" s="6">
        <v>3</v>
      </c>
      <c r="D29" s="6">
        <v>4</v>
      </c>
      <c r="E29" s="6">
        <v>4</v>
      </c>
      <c r="F29" s="6">
        <v>3</v>
      </c>
      <c r="G29" s="6">
        <v>4</v>
      </c>
      <c r="H29" s="6">
        <v>3</v>
      </c>
      <c r="I29" s="6">
        <v>3</v>
      </c>
      <c r="J29" s="6">
        <v>3</v>
      </c>
      <c r="K29" s="6">
        <v>4</v>
      </c>
      <c r="L29" s="5">
        <v>3</v>
      </c>
      <c r="M29" s="6">
        <v>3</v>
      </c>
      <c r="N29" s="6">
        <v>3</v>
      </c>
      <c r="O29" s="6">
        <v>4</v>
      </c>
      <c r="P29" s="6">
        <v>3</v>
      </c>
      <c r="Q29" s="6">
        <v>3</v>
      </c>
      <c r="R29" s="6">
        <v>3</v>
      </c>
      <c r="S29" s="6">
        <v>4</v>
      </c>
      <c r="T29" s="6">
        <v>3</v>
      </c>
      <c r="U29" s="6">
        <v>3</v>
      </c>
      <c r="V29" s="5">
        <v>3</v>
      </c>
      <c r="W29" s="6">
        <v>3</v>
      </c>
      <c r="X29" s="6">
        <v>3</v>
      </c>
      <c r="Y29" s="6">
        <v>3</v>
      </c>
      <c r="Z29" s="6">
        <v>3</v>
      </c>
      <c r="AA29" s="7">
        <f t="shared" si="2"/>
        <v>0</v>
      </c>
      <c r="AB29" s="7">
        <f t="shared" si="3"/>
        <v>0</v>
      </c>
      <c r="AC29" s="7">
        <f t="shared" si="4"/>
        <v>19</v>
      </c>
      <c r="AD29" s="7">
        <f t="shared" si="5"/>
        <v>6</v>
      </c>
      <c r="AE29" s="7">
        <f t="shared" si="8"/>
        <v>25</v>
      </c>
    </row>
    <row r="30" spans="1:31" ht="13.5" customHeight="1">
      <c r="A30" s="107">
        <f t="shared" si="9"/>
        <v>27</v>
      </c>
      <c r="B30" s="5">
        <v>2</v>
      </c>
      <c r="C30" s="6">
        <v>3</v>
      </c>
      <c r="D30" s="6">
        <v>1</v>
      </c>
      <c r="E30" s="6">
        <v>4</v>
      </c>
      <c r="F30" s="6">
        <v>4</v>
      </c>
      <c r="G30" s="6">
        <v>3</v>
      </c>
      <c r="H30" s="6">
        <v>3</v>
      </c>
      <c r="I30" s="6">
        <v>3</v>
      </c>
      <c r="J30" s="6">
        <v>3</v>
      </c>
      <c r="K30" s="6">
        <v>4</v>
      </c>
      <c r="L30" s="5">
        <v>3</v>
      </c>
      <c r="M30" s="6">
        <v>3</v>
      </c>
      <c r="N30" s="6">
        <v>3</v>
      </c>
      <c r="O30" s="6">
        <v>3</v>
      </c>
      <c r="P30" s="6">
        <v>3</v>
      </c>
      <c r="Q30" s="6">
        <v>3</v>
      </c>
      <c r="R30" s="6">
        <v>3</v>
      </c>
      <c r="S30" s="6">
        <v>3</v>
      </c>
      <c r="T30" s="6">
        <v>3</v>
      </c>
      <c r="U30" s="6">
        <v>2</v>
      </c>
      <c r="V30" s="5">
        <v>3</v>
      </c>
      <c r="W30" s="6">
        <v>2</v>
      </c>
      <c r="X30" s="6">
        <v>3</v>
      </c>
      <c r="Y30" s="6">
        <v>3</v>
      </c>
      <c r="Z30" s="6">
        <v>3</v>
      </c>
      <c r="AA30" s="7">
        <f t="shared" si="2"/>
        <v>1</v>
      </c>
      <c r="AB30" s="7">
        <f t="shared" si="3"/>
        <v>3</v>
      </c>
      <c r="AC30" s="7">
        <f t="shared" si="4"/>
        <v>18</v>
      </c>
      <c r="AD30" s="7">
        <f t="shared" si="5"/>
        <v>3</v>
      </c>
      <c r="AE30" s="7">
        <f t="shared" si="8"/>
        <v>25</v>
      </c>
    </row>
    <row r="31" spans="1:31" ht="13.5" customHeight="1">
      <c r="A31" s="107">
        <f t="shared" si="9"/>
        <v>28</v>
      </c>
      <c r="B31" s="5">
        <v>2</v>
      </c>
      <c r="C31" s="6">
        <v>4</v>
      </c>
      <c r="D31" s="6">
        <v>1</v>
      </c>
      <c r="E31" s="6">
        <v>3</v>
      </c>
      <c r="F31" s="6">
        <v>3</v>
      </c>
      <c r="G31" s="6">
        <v>3</v>
      </c>
      <c r="H31" s="6">
        <v>3</v>
      </c>
      <c r="I31" s="6">
        <v>3</v>
      </c>
      <c r="J31" s="6">
        <v>2</v>
      </c>
      <c r="K31" s="6">
        <v>4</v>
      </c>
      <c r="L31" s="5">
        <v>3</v>
      </c>
      <c r="M31" s="6">
        <v>3</v>
      </c>
      <c r="N31" s="6">
        <v>3</v>
      </c>
      <c r="O31" s="6">
        <v>3</v>
      </c>
      <c r="P31" s="6">
        <v>3</v>
      </c>
      <c r="Q31" s="6">
        <v>3</v>
      </c>
      <c r="R31" s="6">
        <v>3</v>
      </c>
      <c r="S31" s="6">
        <v>3</v>
      </c>
      <c r="T31" s="6">
        <v>3</v>
      </c>
      <c r="U31" s="6">
        <v>2</v>
      </c>
      <c r="V31" s="5">
        <v>3</v>
      </c>
      <c r="W31" s="6">
        <v>2</v>
      </c>
      <c r="X31" s="6">
        <v>3</v>
      </c>
      <c r="Y31" s="6">
        <v>3</v>
      </c>
      <c r="Z31" s="6">
        <v>3</v>
      </c>
      <c r="AA31" s="7">
        <f t="shared" si="2"/>
        <v>1</v>
      </c>
      <c r="AB31" s="7">
        <f t="shared" si="3"/>
        <v>4</v>
      </c>
      <c r="AC31" s="7">
        <f t="shared" si="4"/>
        <v>18</v>
      </c>
      <c r="AD31" s="7">
        <f t="shared" si="5"/>
        <v>2</v>
      </c>
      <c r="AE31" s="7">
        <f t="shared" si="8"/>
        <v>25</v>
      </c>
    </row>
    <row r="32" spans="1:31" ht="13.5" customHeight="1">
      <c r="A32" s="107">
        <f t="shared" si="9"/>
        <v>29</v>
      </c>
      <c r="B32" s="5">
        <v>3</v>
      </c>
      <c r="C32" s="6">
        <v>3</v>
      </c>
      <c r="D32" s="6">
        <v>3</v>
      </c>
      <c r="E32" s="6">
        <v>3</v>
      </c>
      <c r="F32" s="6">
        <v>3</v>
      </c>
      <c r="G32" s="6">
        <v>3</v>
      </c>
      <c r="H32" s="6">
        <v>3</v>
      </c>
      <c r="I32" s="6">
        <v>3</v>
      </c>
      <c r="J32" s="6">
        <v>3</v>
      </c>
      <c r="K32" s="6">
        <v>4</v>
      </c>
      <c r="L32" s="5">
        <v>3</v>
      </c>
      <c r="M32" s="6">
        <v>3</v>
      </c>
      <c r="N32" s="6">
        <v>3</v>
      </c>
      <c r="O32" s="6">
        <v>3</v>
      </c>
      <c r="P32" s="6">
        <v>3</v>
      </c>
      <c r="Q32" s="6">
        <v>3</v>
      </c>
      <c r="R32" s="6">
        <v>3</v>
      </c>
      <c r="S32" s="6">
        <v>3</v>
      </c>
      <c r="T32" s="6">
        <v>3</v>
      </c>
      <c r="U32" s="6">
        <v>4</v>
      </c>
      <c r="V32" s="5">
        <v>3</v>
      </c>
      <c r="W32" s="6">
        <v>3</v>
      </c>
      <c r="X32" s="6">
        <v>3</v>
      </c>
      <c r="Y32" s="6">
        <v>3</v>
      </c>
      <c r="Z32" s="6">
        <v>4</v>
      </c>
      <c r="AA32" s="7">
        <f t="shared" si="2"/>
        <v>0</v>
      </c>
      <c r="AB32" s="7">
        <f t="shared" si="3"/>
        <v>0</v>
      </c>
      <c r="AC32" s="7">
        <f t="shared" si="4"/>
        <v>22</v>
      </c>
      <c r="AD32" s="7">
        <f t="shared" si="5"/>
        <v>3</v>
      </c>
      <c r="AE32" s="7">
        <f t="shared" si="8"/>
        <v>25</v>
      </c>
    </row>
    <row r="33" spans="1:31" ht="13.5" customHeight="1">
      <c r="A33" s="107">
        <f t="shared" si="9"/>
        <v>30</v>
      </c>
      <c r="B33" s="5">
        <v>2</v>
      </c>
      <c r="C33" s="6">
        <v>3</v>
      </c>
      <c r="D33" s="6">
        <v>3</v>
      </c>
      <c r="E33" s="6">
        <v>3</v>
      </c>
      <c r="F33" s="6">
        <v>3</v>
      </c>
      <c r="G33" s="6">
        <v>3</v>
      </c>
      <c r="H33" s="6">
        <v>3</v>
      </c>
      <c r="I33" s="6">
        <v>3</v>
      </c>
      <c r="J33" s="6">
        <v>2</v>
      </c>
      <c r="K33" s="6">
        <v>4</v>
      </c>
      <c r="L33" s="5">
        <v>3</v>
      </c>
      <c r="M33" s="6">
        <v>3</v>
      </c>
      <c r="N33" s="6">
        <v>3</v>
      </c>
      <c r="O33" s="6">
        <v>4</v>
      </c>
      <c r="P33" s="6">
        <v>3</v>
      </c>
      <c r="Q33" s="6">
        <v>3</v>
      </c>
      <c r="R33" s="6">
        <v>3</v>
      </c>
      <c r="S33" s="6">
        <v>3</v>
      </c>
      <c r="T33" s="6">
        <v>3</v>
      </c>
      <c r="U33" s="6">
        <v>2</v>
      </c>
      <c r="V33" s="5">
        <v>3</v>
      </c>
      <c r="W33" s="6">
        <v>2</v>
      </c>
      <c r="X33" s="6">
        <v>3</v>
      </c>
      <c r="Y33" s="6">
        <v>3</v>
      </c>
      <c r="Z33" s="6">
        <v>4</v>
      </c>
      <c r="AA33" s="7">
        <f t="shared" si="2"/>
        <v>0</v>
      </c>
      <c r="AB33" s="7">
        <f t="shared" si="3"/>
        <v>4</v>
      </c>
      <c r="AC33" s="7">
        <f t="shared" si="4"/>
        <v>18</v>
      </c>
      <c r="AD33" s="7">
        <f t="shared" si="5"/>
        <v>3</v>
      </c>
      <c r="AE33" s="7">
        <f t="shared" si="8"/>
        <v>25</v>
      </c>
    </row>
    <row r="34" spans="1:31" ht="13.5" customHeight="1">
      <c r="A34" s="107">
        <f t="shared" si="9"/>
        <v>31</v>
      </c>
      <c r="B34" s="5">
        <v>3</v>
      </c>
      <c r="C34" s="6">
        <v>2</v>
      </c>
      <c r="D34" s="6">
        <v>3</v>
      </c>
      <c r="E34" s="6">
        <v>3</v>
      </c>
      <c r="F34" s="6">
        <v>3</v>
      </c>
      <c r="G34" s="6">
        <v>3</v>
      </c>
      <c r="H34" s="6">
        <v>3</v>
      </c>
      <c r="I34" s="6">
        <v>3</v>
      </c>
      <c r="J34" s="6">
        <v>2</v>
      </c>
      <c r="K34" s="6">
        <v>3</v>
      </c>
      <c r="L34" s="5">
        <v>2</v>
      </c>
      <c r="M34" s="6">
        <v>3</v>
      </c>
      <c r="N34" s="6">
        <v>3</v>
      </c>
      <c r="O34" s="6">
        <v>4</v>
      </c>
      <c r="P34" s="6">
        <v>3</v>
      </c>
      <c r="Q34" s="6">
        <v>3</v>
      </c>
      <c r="R34" s="6">
        <v>3</v>
      </c>
      <c r="S34" s="6">
        <v>3</v>
      </c>
      <c r="T34" s="6">
        <v>3</v>
      </c>
      <c r="U34" s="6">
        <v>4</v>
      </c>
      <c r="V34" s="5">
        <v>3</v>
      </c>
      <c r="W34" s="6">
        <v>2</v>
      </c>
      <c r="X34" s="6">
        <v>3</v>
      </c>
      <c r="Y34" s="6">
        <v>3</v>
      </c>
      <c r="Z34" s="6">
        <v>4</v>
      </c>
      <c r="AA34" s="7">
        <f t="shared" si="2"/>
        <v>0</v>
      </c>
      <c r="AB34" s="7">
        <f t="shared" si="3"/>
        <v>4</v>
      </c>
      <c r="AC34" s="7">
        <f t="shared" si="4"/>
        <v>18</v>
      </c>
      <c r="AD34" s="7">
        <f t="shared" si="5"/>
        <v>3</v>
      </c>
      <c r="AE34" s="7">
        <f t="shared" si="8"/>
        <v>25</v>
      </c>
    </row>
    <row r="35" spans="1:31" ht="13.5" customHeight="1">
      <c r="A35" s="107">
        <f t="shared" si="9"/>
        <v>32</v>
      </c>
      <c r="B35" s="5">
        <v>3</v>
      </c>
      <c r="C35" s="6">
        <v>2</v>
      </c>
      <c r="D35" s="6">
        <v>4</v>
      </c>
      <c r="E35" s="6">
        <v>3</v>
      </c>
      <c r="F35" s="6">
        <v>3</v>
      </c>
      <c r="G35" s="6">
        <v>3</v>
      </c>
      <c r="H35" s="6">
        <v>3</v>
      </c>
      <c r="I35" s="6">
        <v>4</v>
      </c>
      <c r="J35" s="6">
        <v>2</v>
      </c>
      <c r="K35" s="6">
        <v>4</v>
      </c>
      <c r="L35" s="5">
        <v>2</v>
      </c>
      <c r="M35" s="6">
        <v>3</v>
      </c>
      <c r="N35" s="6">
        <v>3</v>
      </c>
      <c r="O35" s="6">
        <v>4</v>
      </c>
      <c r="P35" s="6">
        <v>3</v>
      </c>
      <c r="Q35" s="6">
        <v>3</v>
      </c>
      <c r="R35" s="6">
        <v>3</v>
      </c>
      <c r="S35" s="6">
        <v>3</v>
      </c>
      <c r="T35" s="6">
        <v>3</v>
      </c>
      <c r="U35" s="6">
        <v>4</v>
      </c>
      <c r="V35" s="5">
        <v>3</v>
      </c>
      <c r="W35" s="6">
        <v>3</v>
      </c>
      <c r="X35" s="6">
        <v>3</v>
      </c>
      <c r="Y35" s="6">
        <v>3</v>
      </c>
      <c r="Z35" s="6">
        <v>3</v>
      </c>
      <c r="AA35" s="7">
        <f t="shared" si="2"/>
        <v>0</v>
      </c>
      <c r="AB35" s="7">
        <f t="shared" si="3"/>
        <v>3</v>
      </c>
      <c r="AC35" s="7">
        <f t="shared" si="4"/>
        <v>17</v>
      </c>
      <c r="AD35" s="7">
        <f t="shared" si="5"/>
        <v>5</v>
      </c>
      <c r="AE35" s="7">
        <f t="shared" si="8"/>
        <v>25</v>
      </c>
    </row>
    <row r="36" spans="1:31" ht="13.5" customHeight="1">
      <c r="A36" s="107">
        <f t="shared" si="9"/>
        <v>33</v>
      </c>
      <c r="B36" s="5">
        <v>3</v>
      </c>
      <c r="C36" s="6">
        <v>4</v>
      </c>
      <c r="D36" s="6">
        <v>3</v>
      </c>
      <c r="E36" s="6">
        <v>4</v>
      </c>
      <c r="F36" s="6">
        <v>4</v>
      </c>
      <c r="G36" s="6">
        <v>3</v>
      </c>
      <c r="H36" s="6">
        <v>3</v>
      </c>
      <c r="I36" s="6">
        <v>3</v>
      </c>
      <c r="J36" s="6">
        <v>2</v>
      </c>
      <c r="K36" s="6">
        <v>4</v>
      </c>
      <c r="L36" s="5">
        <v>3</v>
      </c>
      <c r="M36" s="6">
        <v>3</v>
      </c>
      <c r="N36" s="6">
        <v>3</v>
      </c>
      <c r="O36" s="6">
        <v>4</v>
      </c>
      <c r="P36" s="6">
        <v>3</v>
      </c>
      <c r="Q36" s="6">
        <v>3</v>
      </c>
      <c r="R36" s="6">
        <v>3</v>
      </c>
      <c r="S36" s="6">
        <v>3</v>
      </c>
      <c r="T36" s="6">
        <v>3</v>
      </c>
      <c r="U36" s="6">
        <v>3</v>
      </c>
      <c r="V36" s="5">
        <v>3</v>
      </c>
      <c r="W36" s="6">
        <v>2</v>
      </c>
      <c r="X36" s="6">
        <v>3</v>
      </c>
      <c r="Y36" s="6">
        <v>3</v>
      </c>
      <c r="Z36" s="6">
        <v>3</v>
      </c>
      <c r="AA36" s="7">
        <f t="shared" ref="AA36:AA67" si="10">COUNTIF(B36:Z36,"1")</f>
        <v>0</v>
      </c>
      <c r="AB36" s="7">
        <f t="shared" ref="AB36:AB67" si="11">COUNTIF(B36:Z36,"2")</f>
        <v>2</v>
      </c>
      <c r="AC36" s="7">
        <f t="shared" ref="AC36:AC67" si="12">COUNTIF(B36:Z36,"3")</f>
        <v>18</v>
      </c>
      <c r="AD36" s="7">
        <f t="shared" ref="AD36:AD67" si="13">COUNTIF(B36:Z36,"4")</f>
        <v>5</v>
      </c>
      <c r="AE36" s="7">
        <f t="shared" si="8"/>
        <v>25</v>
      </c>
    </row>
    <row r="37" spans="1:31" ht="13.5" customHeight="1">
      <c r="A37" s="107">
        <f t="shared" si="9"/>
        <v>34</v>
      </c>
      <c r="B37" s="5">
        <v>3</v>
      </c>
      <c r="C37" s="6">
        <v>4</v>
      </c>
      <c r="D37" s="6">
        <v>3</v>
      </c>
      <c r="E37" s="6">
        <v>3</v>
      </c>
      <c r="F37" s="6">
        <v>4</v>
      </c>
      <c r="G37" s="6">
        <v>4</v>
      </c>
      <c r="H37" s="6">
        <v>3</v>
      </c>
      <c r="I37" s="6">
        <v>3</v>
      </c>
      <c r="J37" s="6">
        <v>3</v>
      </c>
      <c r="K37" s="6">
        <v>3</v>
      </c>
      <c r="L37" s="5">
        <v>3</v>
      </c>
      <c r="M37" s="6">
        <v>3</v>
      </c>
      <c r="N37" s="6">
        <v>3</v>
      </c>
      <c r="O37" s="6">
        <v>4</v>
      </c>
      <c r="P37" s="6">
        <v>3</v>
      </c>
      <c r="Q37" s="6">
        <v>3</v>
      </c>
      <c r="R37" s="6">
        <v>3</v>
      </c>
      <c r="S37" s="6">
        <v>3</v>
      </c>
      <c r="T37" s="6">
        <v>2</v>
      </c>
      <c r="U37" s="6">
        <v>2</v>
      </c>
      <c r="V37" s="5">
        <v>3</v>
      </c>
      <c r="W37" s="6">
        <v>3</v>
      </c>
      <c r="X37" s="6">
        <v>3</v>
      </c>
      <c r="Y37" s="6">
        <v>3</v>
      </c>
      <c r="Z37" s="6">
        <v>2</v>
      </c>
      <c r="AA37" s="7">
        <f t="shared" si="10"/>
        <v>0</v>
      </c>
      <c r="AB37" s="7">
        <f t="shared" si="11"/>
        <v>3</v>
      </c>
      <c r="AC37" s="7">
        <f t="shared" si="12"/>
        <v>18</v>
      </c>
      <c r="AD37" s="7">
        <f t="shared" si="13"/>
        <v>4</v>
      </c>
      <c r="AE37" s="7">
        <f t="shared" si="8"/>
        <v>25</v>
      </c>
    </row>
    <row r="38" spans="1:31" ht="13.5" customHeight="1">
      <c r="A38" s="107">
        <f t="shared" si="9"/>
        <v>35</v>
      </c>
      <c r="B38" s="100">
        <v>3</v>
      </c>
      <c r="C38" s="6">
        <v>4</v>
      </c>
      <c r="D38" s="6">
        <v>3</v>
      </c>
      <c r="E38" s="6">
        <v>3</v>
      </c>
      <c r="F38" s="6">
        <v>2</v>
      </c>
      <c r="G38" s="6">
        <v>4</v>
      </c>
      <c r="H38" s="6">
        <v>2</v>
      </c>
      <c r="I38" s="6">
        <v>2</v>
      </c>
      <c r="J38" s="6">
        <v>3</v>
      </c>
      <c r="K38" s="6">
        <v>3</v>
      </c>
      <c r="L38" s="5">
        <v>3</v>
      </c>
      <c r="M38" s="6">
        <v>3</v>
      </c>
      <c r="N38" s="6">
        <v>3</v>
      </c>
      <c r="O38" s="6">
        <v>3</v>
      </c>
      <c r="P38" s="6">
        <v>3</v>
      </c>
      <c r="Q38" s="6">
        <v>3</v>
      </c>
      <c r="R38" s="6">
        <v>3</v>
      </c>
      <c r="S38" s="6">
        <v>3</v>
      </c>
      <c r="T38" s="6">
        <v>3</v>
      </c>
      <c r="U38" s="6">
        <v>2</v>
      </c>
      <c r="V38" s="5">
        <v>3</v>
      </c>
      <c r="W38" s="6">
        <v>2</v>
      </c>
      <c r="X38" s="6">
        <v>3</v>
      </c>
      <c r="Y38" s="6">
        <v>3</v>
      </c>
      <c r="Z38" s="6">
        <v>2</v>
      </c>
      <c r="AA38" s="7">
        <f t="shared" si="10"/>
        <v>0</v>
      </c>
      <c r="AB38" s="7">
        <f t="shared" si="11"/>
        <v>6</v>
      </c>
      <c r="AC38" s="7">
        <f t="shared" si="12"/>
        <v>17</v>
      </c>
      <c r="AD38" s="7">
        <f t="shared" si="13"/>
        <v>2</v>
      </c>
      <c r="AE38" s="7">
        <f t="shared" ref="AE38:AE68" si="14">SUM(AA38:AD38)</f>
        <v>25</v>
      </c>
    </row>
    <row r="39" spans="1:31" ht="13.5" customHeight="1">
      <c r="A39" s="107">
        <f t="shared" ref="A39:A69" si="15">A38+1</f>
        <v>36</v>
      </c>
      <c r="B39" s="5">
        <v>3</v>
      </c>
      <c r="C39" s="6">
        <v>2</v>
      </c>
      <c r="D39" s="6">
        <v>3</v>
      </c>
      <c r="E39" s="6">
        <v>3</v>
      </c>
      <c r="F39" s="6">
        <v>4</v>
      </c>
      <c r="G39" s="6">
        <v>4</v>
      </c>
      <c r="H39" s="6">
        <v>3</v>
      </c>
      <c r="I39" s="6">
        <v>3</v>
      </c>
      <c r="J39" s="6">
        <v>2</v>
      </c>
      <c r="K39" s="6">
        <v>3</v>
      </c>
      <c r="L39" s="5">
        <v>3</v>
      </c>
      <c r="M39" s="6">
        <v>3</v>
      </c>
      <c r="N39" s="6">
        <v>3</v>
      </c>
      <c r="O39" s="6">
        <v>3</v>
      </c>
      <c r="P39" s="6">
        <v>3</v>
      </c>
      <c r="Q39" s="6">
        <v>3</v>
      </c>
      <c r="R39" s="6">
        <v>3</v>
      </c>
      <c r="S39" s="6">
        <v>3</v>
      </c>
      <c r="T39" s="6">
        <v>2</v>
      </c>
      <c r="U39" s="6">
        <v>4</v>
      </c>
      <c r="V39" s="5">
        <v>3</v>
      </c>
      <c r="W39" s="6">
        <v>2</v>
      </c>
      <c r="X39" s="6">
        <v>3</v>
      </c>
      <c r="Y39" s="6">
        <v>3</v>
      </c>
      <c r="Z39" s="6">
        <v>2</v>
      </c>
      <c r="AA39" s="7">
        <f t="shared" si="10"/>
        <v>0</v>
      </c>
      <c r="AB39" s="7">
        <f t="shared" si="11"/>
        <v>5</v>
      </c>
      <c r="AC39" s="7">
        <f t="shared" si="12"/>
        <v>17</v>
      </c>
      <c r="AD39" s="7">
        <f t="shared" si="13"/>
        <v>3</v>
      </c>
      <c r="AE39" s="7">
        <f t="shared" si="14"/>
        <v>25</v>
      </c>
    </row>
    <row r="40" spans="1:31" ht="13.5" customHeight="1">
      <c r="A40" s="107">
        <f t="shared" si="15"/>
        <v>37</v>
      </c>
      <c r="B40" s="5">
        <v>3</v>
      </c>
      <c r="C40" s="6">
        <v>3</v>
      </c>
      <c r="D40" s="6">
        <v>3</v>
      </c>
      <c r="E40" s="6">
        <v>3</v>
      </c>
      <c r="F40" s="6">
        <v>4</v>
      </c>
      <c r="G40" s="6">
        <v>3</v>
      </c>
      <c r="H40" s="6">
        <v>3</v>
      </c>
      <c r="I40" s="6">
        <v>3</v>
      </c>
      <c r="J40" s="6">
        <v>2</v>
      </c>
      <c r="K40" s="6">
        <v>3</v>
      </c>
      <c r="L40" s="5">
        <v>3</v>
      </c>
      <c r="M40" s="6">
        <v>3</v>
      </c>
      <c r="N40" s="6">
        <v>3</v>
      </c>
      <c r="O40" s="6">
        <v>3</v>
      </c>
      <c r="P40" s="6">
        <v>3</v>
      </c>
      <c r="Q40" s="6">
        <v>3</v>
      </c>
      <c r="R40" s="6">
        <v>3</v>
      </c>
      <c r="S40" s="6">
        <v>2</v>
      </c>
      <c r="T40" s="6">
        <v>2</v>
      </c>
      <c r="U40" s="6">
        <v>1</v>
      </c>
      <c r="V40" s="5">
        <v>3</v>
      </c>
      <c r="W40" s="6">
        <v>3</v>
      </c>
      <c r="X40" s="6">
        <v>3</v>
      </c>
      <c r="Y40" s="6">
        <v>3</v>
      </c>
      <c r="Z40" s="6">
        <v>2</v>
      </c>
      <c r="AA40" s="7">
        <f t="shared" si="10"/>
        <v>1</v>
      </c>
      <c r="AB40" s="7">
        <f t="shared" si="11"/>
        <v>4</v>
      </c>
      <c r="AC40" s="7">
        <f t="shared" si="12"/>
        <v>19</v>
      </c>
      <c r="AD40" s="7">
        <f t="shared" si="13"/>
        <v>1</v>
      </c>
      <c r="AE40" s="7">
        <f t="shared" si="14"/>
        <v>25</v>
      </c>
    </row>
    <row r="41" spans="1:31" ht="13.5" customHeight="1">
      <c r="A41" s="107">
        <f t="shared" si="15"/>
        <v>38</v>
      </c>
      <c r="B41" s="5">
        <v>3</v>
      </c>
      <c r="C41" s="6">
        <v>4</v>
      </c>
      <c r="D41" s="6">
        <v>3</v>
      </c>
      <c r="E41" s="6">
        <v>3</v>
      </c>
      <c r="F41" s="6">
        <v>3</v>
      </c>
      <c r="G41" s="6">
        <v>3</v>
      </c>
      <c r="H41" s="6">
        <v>3</v>
      </c>
      <c r="I41" s="6">
        <v>3</v>
      </c>
      <c r="J41" s="6">
        <v>3</v>
      </c>
      <c r="K41" s="6">
        <v>3</v>
      </c>
      <c r="L41" s="5">
        <v>3</v>
      </c>
      <c r="M41" s="6">
        <v>3</v>
      </c>
      <c r="N41" s="6">
        <v>3</v>
      </c>
      <c r="O41" s="6">
        <v>4</v>
      </c>
      <c r="P41" s="6">
        <v>3</v>
      </c>
      <c r="Q41" s="6">
        <v>3</v>
      </c>
      <c r="R41" s="6">
        <v>3</v>
      </c>
      <c r="S41" s="6">
        <v>2</v>
      </c>
      <c r="T41" s="6">
        <v>2</v>
      </c>
      <c r="U41" s="6">
        <v>2</v>
      </c>
      <c r="V41" s="5">
        <v>3</v>
      </c>
      <c r="W41" s="6">
        <v>2</v>
      </c>
      <c r="X41" s="6">
        <v>3</v>
      </c>
      <c r="Y41" s="6">
        <v>3</v>
      </c>
      <c r="Z41" s="6">
        <v>2</v>
      </c>
      <c r="AA41" s="7">
        <f t="shared" si="10"/>
        <v>0</v>
      </c>
      <c r="AB41" s="7">
        <f t="shared" si="11"/>
        <v>5</v>
      </c>
      <c r="AC41" s="7">
        <f t="shared" si="12"/>
        <v>18</v>
      </c>
      <c r="AD41" s="7">
        <f t="shared" si="13"/>
        <v>2</v>
      </c>
      <c r="AE41" s="7">
        <f t="shared" si="14"/>
        <v>25</v>
      </c>
    </row>
    <row r="42" spans="1:31" ht="13.5" customHeight="1">
      <c r="A42" s="107">
        <f t="shared" si="15"/>
        <v>39</v>
      </c>
      <c r="B42" s="5">
        <v>2</v>
      </c>
      <c r="C42" s="6">
        <v>3</v>
      </c>
      <c r="D42" s="6">
        <v>2</v>
      </c>
      <c r="E42" s="6">
        <v>2</v>
      </c>
      <c r="F42" s="6">
        <v>3</v>
      </c>
      <c r="G42" s="6">
        <v>3</v>
      </c>
      <c r="H42" s="6">
        <v>3</v>
      </c>
      <c r="I42" s="6">
        <v>2</v>
      </c>
      <c r="J42" s="6">
        <v>2</v>
      </c>
      <c r="K42" s="6">
        <v>4</v>
      </c>
      <c r="L42" s="5">
        <v>3</v>
      </c>
      <c r="M42" s="6">
        <v>3</v>
      </c>
      <c r="N42" s="6">
        <v>3</v>
      </c>
      <c r="O42" s="6">
        <v>3</v>
      </c>
      <c r="P42" s="6">
        <v>3</v>
      </c>
      <c r="Q42" s="6">
        <v>3</v>
      </c>
      <c r="R42" s="6">
        <v>3</v>
      </c>
      <c r="S42" s="6">
        <v>2</v>
      </c>
      <c r="T42" s="6">
        <v>2</v>
      </c>
      <c r="U42" s="6">
        <v>2</v>
      </c>
      <c r="V42" s="5">
        <v>3</v>
      </c>
      <c r="W42" s="6">
        <v>2</v>
      </c>
      <c r="X42" s="6">
        <v>3</v>
      </c>
      <c r="Y42" s="6">
        <v>3</v>
      </c>
      <c r="Z42" s="6">
        <v>2</v>
      </c>
      <c r="AA42" s="7">
        <f t="shared" si="10"/>
        <v>0</v>
      </c>
      <c r="AB42" s="7">
        <f t="shared" si="11"/>
        <v>10</v>
      </c>
      <c r="AC42" s="7">
        <f t="shared" si="12"/>
        <v>14</v>
      </c>
      <c r="AD42" s="7">
        <f t="shared" si="13"/>
        <v>1</v>
      </c>
      <c r="AE42" s="7">
        <f t="shared" si="14"/>
        <v>25</v>
      </c>
    </row>
    <row r="43" spans="1:31" ht="13.5" customHeight="1">
      <c r="A43" s="107">
        <f t="shared" si="15"/>
        <v>40</v>
      </c>
      <c r="B43" s="5">
        <v>3</v>
      </c>
      <c r="C43" s="6">
        <v>3</v>
      </c>
      <c r="D43" s="6">
        <v>3</v>
      </c>
      <c r="E43" s="6">
        <v>3</v>
      </c>
      <c r="F43" s="6">
        <v>3</v>
      </c>
      <c r="G43" s="6">
        <v>3</v>
      </c>
      <c r="H43" s="6">
        <v>2</v>
      </c>
      <c r="I43" s="6">
        <v>3</v>
      </c>
      <c r="J43" s="6">
        <v>2</v>
      </c>
      <c r="K43" s="6">
        <v>3</v>
      </c>
      <c r="L43" s="5">
        <v>2</v>
      </c>
      <c r="M43" s="6">
        <v>3</v>
      </c>
      <c r="N43" s="6">
        <v>3</v>
      </c>
      <c r="O43" s="6">
        <v>4</v>
      </c>
      <c r="P43" s="6">
        <v>3</v>
      </c>
      <c r="Q43" s="6">
        <v>3</v>
      </c>
      <c r="R43" s="6">
        <v>3</v>
      </c>
      <c r="S43" s="6">
        <v>3</v>
      </c>
      <c r="T43" s="6">
        <v>3</v>
      </c>
      <c r="U43" s="6">
        <v>3</v>
      </c>
      <c r="V43" s="5">
        <v>3</v>
      </c>
      <c r="W43" s="6">
        <v>2</v>
      </c>
      <c r="X43" s="6">
        <v>3</v>
      </c>
      <c r="Y43" s="6">
        <v>3</v>
      </c>
      <c r="Z43" s="6">
        <v>3</v>
      </c>
      <c r="AA43" s="7">
        <f t="shared" si="10"/>
        <v>0</v>
      </c>
      <c r="AB43" s="7">
        <f t="shared" si="11"/>
        <v>4</v>
      </c>
      <c r="AC43" s="7">
        <f t="shared" si="12"/>
        <v>20</v>
      </c>
      <c r="AD43" s="7">
        <f t="shared" si="13"/>
        <v>1</v>
      </c>
      <c r="AE43" s="7">
        <f t="shared" si="14"/>
        <v>25</v>
      </c>
    </row>
    <row r="44" spans="1:31" ht="13.5" customHeight="1">
      <c r="A44" s="107">
        <f t="shared" si="15"/>
        <v>41</v>
      </c>
      <c r="B44" s="5">
        <v>3</v>
      </c>
      <c r="C44" s="6">
        <v>4</v>
      </c>
      <c r="D44" s="6">
        <v>3</v>
      </c>
      <c r="E44" s="6">
        <v>3</v>
      </c>
      <c r="F44" s="6">
        <v>3</v>
      </c>
      <c r="G44" s="6">
        <v>4</v>
      </c>
      <c r="H44" s="6">
        <v>3</v>
      </c>
      <c r="I44" s="6">
        <v>3</v>
      </c>
      <c r="J44" s="6">
        <v>3</v>
      </c>
      <c r="K44" s="6">
        <v>4</v>
      </c>
      <c r="L44" s="5">
        <v>3</v>
      </c>
      <c r="M44" s="6">
        <v>3</v>
      </c>
      <c r="N44" s="6">
        <v>3</v>
      </c>
      <c r="O44" s="6">
        <v>4</v>
      </c>
      <c r="P44" s="6">
        <v>3</v>
      </c>
      <c r="Q44" s="6">
        <v>3</v>
      </c>
      <c r="R44" s="6">
        <v>3</v>
      </c>
      <c r="S44" s="6">
        <v>3</v>
      </c>
      <c r="T44" s="6">
        <v>2</v>
      </c>
      <c r="U44" s="6">
        <v>2</v>
      </c>
      <c r="V44" s="5">
        <v>3</v>
      </c>
      <c r="W44" s="6">
        <v>2</v>
      </c>
      <c r="X44" s="6">
        <v>3</v>
      </c>
      <c r="Y44" s="6">
        <v>3</v>
      </c>
      <c r="Z44" s="6">
        <v>2</v>
      </c>
      <c r="AA44" s="7">
        <f t="shared" si="10"/>
        <v>0</v>
      </c>
      <c r="AB44" s="7">
        <f t="shared" si="11"/>
        <v>4</v>
      </c>
      <c r="AC44" s="7">
        <f t="shared" si="12"/>
        <v>17</v>
      </c>
      <c r="AD44" s="7">
        <f t="shared" si="13"/>
        <v>4</v>
      </c>
      <c r="AE44" s="7">
        <f t="shared" si="14"/>
        <v>25</v>
      </c>
    </row>
    <row r="45" spans="1:31" ht="13.5" customHeight="1">
      <c r="A45" s="107">
        <f t="shared" si="15"/>
        <v>42</v>
      </c>
      <c r="B45" s="5">
        <v>3</v>
      </c>
      <c r="C45" s="6">
        <v>4</v>
      </c>
      <c r="D45" s="6">
        <v>3</v>
      </c>
      <c r="E45" s="6">
        <v>3</v>
      </c>
      <c r="F45" s="6">
        <v>3</v>
      </c>
      <c r="G45" s="6">
        <v>4</v>
      </c>
      <c r="H45" s="6">
        <v>3</v>
      </c>
      <c r="I45" s="6">
        <v>3</v>
      </c>
      <c r="J45" s="6">
        <v>3</v>
      </c>
      <c r="K45" s="6">
        <v>4</v>
      </c>
      <c r="L45" s="5">
        <v>3</v>
      </c>
      <c r="M45" s="6">
        <v>3</v>
      </c>
      <c r="N45" s="6">
        <v>3</v>
      </c>
      <c r="O45" s="6">
        <v>4</v>
      </c>
      <c r="P45" s="6">
        <v>3</v>
      </c>
      <c r="Q45" s="6">
        <v>3</v>
      </c>
      <c r="R45" s="6">
        <v>3</v>
      </c>
      <c r="S45" s="6">
        <v>3</v>
      </c>
      <c r="T45" s="6">
        <v>3</v>
      </c>
      <c r="U45" s="6">
        <v>2</v>
      </c>
      <c r="V45" s="5">
        <v>3</v>
      </c>
      <c r="W45" s="6">
        <v>2</v>
      </c>
      <c r="X45" s="6">
        <v>3</v>
      </c>
      <c r="Y45" s="6">
        <v>3</v>
      </c>
      <c r="Z45" s="6">
        <v>2</v>
      </c>
      <c r="AA45" s="7">
        <f t="shared" si="10"/>
        <v>0</v>
      </c>
      <c r="AB45" s="7">
        <f t="shared" si="11"/>
        <v>3</v>
      </c>
      <c r="AC45" s="7">
        <f t="shared" si="12"/>
        <v>18</v>
      </c>
      <c r="AD45" s="7">
        <f t="shared" si="13"/>
        <v>4</v>
      </c>
      <c r="AE45" s="7">
        <f t="shared" si="14"/>
        <v>25</v>
      </c>
    </row>
    <row r="46" spans="1:31" ht="13.5" customHeight="1">
      <c r="A46" s="107">
        <f t="shared" si="15"/>
        <v>43</v>
      </c>
      <c r="B46" s="5">
        <v>2</v>
      </c>
      <c r="C46" s="6">
        <v>2</v>
      </c>
      <c r="D46" s="6">
        <v>3</v>
      </c>
      <c r="E46" s="6">
        <v>2</v>
      </c>
      <c r="F46" s="6">
        <v>3</v>
      </c>
      <c r="G46" s="6">
        <v>4</v>
      </c>
      <c r="H46" s="6">
        <v>2</v>
      </c>
      <c r="I46" s="6">
        <v>4</v>
      </c>
      <c r="J46" s="6">
        <v>2</v>
      </c>
      <c r="K46" s="6">
        <v>3</v>
      </c>
      <c r="L46" s="5">
        <v>2</v>
      </c>
      <c r="M46" s="6">
        <v>3</v>
      </c>
      <c r="N46" s="6">
        <v>3</v>
      </c>
      <c r="O46" s="6">
        <v>3</v>
      </c>
      <c r="P46" s="6">
        <v>3</v>
      </c>
      <c r="Q46" s="6">
        <v>3</v>
      </c>
      <c r="R46" s="6">
        <v>3</v>
      </c>
      <c r="S46" s="6">
        <v>2</v>
      </c>
      <c r="T46" s="6">
        <v>2</v>
      </c>
      <c r="U46" s="6">
        <v>2</v>
      </c>
      <c r="V46" s="5">
        <v>3</v>
      </c>
      <c r="W46" s="6">
        <v>2</v>
      </c>
      <c r="X46" s="6">
        <v>3</v>
      </c>
      <c r="Y46" s="6">
        <v>3</v>
      </c>
      <c r="Z46" s="6">
        <v>2</v>
      </c>
      <c r="AA46" s="7">
        <f t="shared" si="10"/>
        <v>0</v>
      </c>
      <c r="AB46" s="7">
        <f t="shared" si="11"/>
        <v>11</v>
      </c>
      <c r="AC46" s="7">
        <f t="shared" si="12"/>
        <v>12</v>
      </c>
      <c r="AD46" s="7">
        <f t="shared" si="13"/>
        <v>2</v>
      </c>
      <c r="AE46" s="7">
        <f t="shared" si="14"/>
        <v>25</v>
      </c>
    </row>
    <row r="47" spans="1:31" ht="13.5" customHeight="1">
      <c r="A47" s="107">
        <f t="shared" si="15"/>
        <v>44</v>
      </c>
      <c r="B47" s="5">
        <v>3</v>
      </c>
      <c r="C47" s="6">
        <v>4</v>
      </c>
      <c r="D47" s="6">
        <v>3</v>
      </c>
      <c r="E47" s="6">
        <v>3</v>
      </c>
      <c r="F47" s="6">
        <v>3</v>
      </c>
      <c r="G47" s="6">
        <v>4</v>
      </c>
      <c r="H47" s="6">
        <v>3</v>
      </c>
      <c r="I47" s="6">
        <v>2</v>
      </c>
      <c r="J47" s="6">
        <v>2</v>
      </c>
      <c r="K47" s="6">
        <v>4</v>
      </c>
      <c r="L47" s="5">
        <v>2</v>
      </c>
      <c r="M47" s="6">
        <v>3</v>
      </c>
      <c r="N47" s="6">
        <v>3</v>
      </c>
      <c r="O47" s="6">
        <v>3</v>
      </c>
      <c r="P47" s="6">
        <v>3</v>
      </c>
      <c r="Q47" s="6">
        <v>3</v>
      </c>
      <c r="R47" s="6">
        <v>3</v>
      </c>
      <c r="S47" s="6">
        <v>3</v>
      </c>
      <c r="T47" s="6">
        <v>2</v>
      </c>
      <c r="U47" s="6">
        <v>1</v>
      </c>
      <c r="V47" s="5">
        <v>3</v>
      </c>
      <c r="W47" s="6">
        <v>3</v>
      </c>
      <c r="X47" s="6">
        <v>3</v>
      </c>
      <c r="Y47" s="6">
        <v>3</v>
      </c>
      <c r="Z47" s="6">
        <v>3</v>
      </c>
      <c r="AA47" s="7">
        <f t="shared" si="10"/>
        <v>1</v>
      </c>
      <c r="AB47" s="7">
        <f t="shared" si="11"/>
        <v>4</v>
      </c>
      <c r="AC47" s="7">
        <f t="shared" si="12"/>
        <v>17</v>
      </c>
      <c r="AD47" s="7">
        <f t="shared" si="13"/>
        <v>3</v>
      </c>
      <c r="AE47" s="7">
        <f t="shared" si="14"/>
        <v>25</v>
      </c>
    </row>
    <row r="48" spans="1:31" ht="13.5" customHeight="1">
      <c r="A48" s="107">
        <f t="shared" si="15"/>
        <v>45</v>
      </c>
      <c r="B48" s="5">
        <v>2</v>
      </c>
      <c r="C48" s="6">
        <v>2</v>
      </c>
      <c r="D48" s="6">
        <v>3</v>
      </c>
      <c r="E48" s="6">
        <v>2</v>
      </c>
      <c r="F48" s="6">
        <v>4</v>
      </c>
      <c r="G48" s="6">
        <v>4</v>
      </c>
      <c r="H48" s="6">
        <v>2</v>
      </c>
      <c r="I48" s="6">
        <v>1</v>
      </c>
      <c r="J48" s="6">
        <v>2</v>
      </c>
      <c r="K48" s="6">
        <v>4</v>
      </c>
      <c r="L48" s="5">
        <v>3</v>
      </c>
      <c r="M48" s="6">
        <v>3</v>
      </c>
      <c r="N48" s="6">
        <v>3</v>
      </c>
      <c r="O48" s="6">
        <v>3</v>
      </c>
      <c r="P48" s="6">
        <v>3</v>
      </c>
      <c r="Q48" s="6">
        <v>3</v>
      </c>
      <c r="R48" s="6">
        <v>3</v>
      </c>
      <c r="S48" s="6">
        <v>2</v>
      </c>
      <c r="T48" s="6">
        <v>2</v>
      </c>
      <c r="U48" s="6">
        <v>2</v>
      </c>
      <c r="V48" s="5">
        <v>3</v>
      </c>
      <c r="W48" s="6">
        <v>3</v>
      </c>
      <c r="X48" s="6">
        <v>3</v>
      </c>
      <c r="Y48" s="6">
        <v>3</v>
      </c>
      <c r="Z48" s="6">
        <v>2</v>
      </c>
      <c r="AA48" s="7">
        <f t="shared" si="10"/>
        <v>1</v>
      </c>
      <c r="AB48" s="7">
        <f t="shared" si="11"/>
        <v>9</v>
      </c>
      <c r="AC48" s="7">
        <f t="shared" si="12"/>
        <v>12</v>
      </c>
      <c r="AD48" s="7">
        <f t="shared" si="13"/>
        <v>3</v>
      </c>
      <c r="AE48" s="7">
        <f t="shared" si="14"/>
        <v>25</v>
      </c>
    </row>
    <row r="49" spans="1:31" ht="13.5" customHeight="1">
      <c r="A49" s="107">
        <f t="shared" si="15"/>
        <v>46</v>
      </c>
      <c r="B49" s="5">
        <v>3</v>
      </c>
      <c r="C49" s="6">
        <v>3</v>
      </c>
      <c r="D49" s="6">
        <v>4</v>
      </c>
      <c r="E49" s="6">
        <v>3</v>
      </c>
      <c r="F49" s="6">
        <v>3</v>
      </c>
      <c r="G49" s="6">
        <v>3</v>
      </c>
      <c r="H49" s="6">
        <v>3</v>
      </c>
      <c r="I49" s="6">
        <v>3</v>
      </c>
      <c r="J49" s="6">
        <v>2</v>
      </c>
      <c r="K49" s="6">
        <v>4</v>
      </c>
      <c r="L49" s="5">
        <v>3</v>
      </c>
      <c r="M49" s="6">
        <v>3</v>
      </c>
      <c r="N49" s="6">
        <v>3</v>
      </c>
      <c r="O49" s="6">
        <v>3</v>
      </c>
      <c r="P49" s="6">
        <v>3</v>
      </c>
      <c r="Q49" s="6">
        <v>3</v>
      </c>
      <c r="R49" s="6">
        <v>3</v>
      </c>
      <c r="S49" s="6">
        <v>3</v>
      </c>
      <c r="T49" s="6">
        <v>2</v>
      </c>
      <c r="U49" s="6">
        <v>2</v>
      </c>
      <c r="V49" s="5">
        <v>3</v>
      </c>
      <c r="W49" s="6">
        <v>3</v>
      </c>
      <c r="X49" s="6">
        <v>3</v>
      </c>
      <c r="Y49" s="6">
        <v>3</v>
      </c>
      <c r="Z49" s="6">
        <v>2</v>
      </c>
      <c r="AA49" s="7">
        <f t="shared" si="10"/>
        <v>0</v>
      </c>
      <c r="AB49" s="7">
        <f t="shared" si="11"/>
        <v>4</v>
      </c>
      <c r="AC49" s="7">
        <f t="shared" si="12"/>
        <v>19</v>
      </c>
      <c r="AD49" s="7">
        <f t="shared" si="13"/>
        <v>2</v>
      </c>
      <c r="AE49" s="7">
        <f t="shared" si="14"/>
        <v>25</v>
      </c>
    </row>
    <row r="50" spans="1:31" ht="13.5" customHeight="1">
      <c r="A50" s="107">
        <f t="shared" si="15"/>
        <v>47</v>
      </c>
      <c r="B50" s="5">
        <v>3</v>
      </c>
      <c r="C50" s="6">
        <v>3</v>
      </c>
      <c r="D50" s="6">
        <v>3</v>
      </c>
      <c r="E50" s="6">
        <v>3</v>
      </c>
      <c r="F50" s="6">
        <v>3</v>
      </c>
      <c r="G50" s="6">
        <v>3</v>
      </c>
      <c r="H50" s="6">
        <v>3</v>
      </c>
      <c r="I50" s="6">
        <v>3</v>
      </c>
      <c r="J50" s="6">
        <v>2</v>
      </c>
      <c r="K50" s="6">
        <v>3</v>
      </c>
      <c r="L50" s="5">
        <v>2</v>
      </c>
      <c r="M50" s="6">
        <v>3</v>
      </c>
      <c r="N50" s="6">
        <v>3</v>
      </c>
      <c r="O50" s="6">
        <v>3</v>
      </c>
      <c r="P50" s="6">
        <v>3</v>
      </c>
      <c r="Q50" s="6">
        <v>3</v>
      </c>
      <c r="R50" s="6">
        <v>3</v>
      </c>
      <c r="S50" s="6">
        <v>3</v>
      </c>
      <c r="T50" s="6">
        <v>2</v>
      </c>
      <c r="U50" s="6">
        <v>2</v>
      </c>
      <c r="V50" s="5">
        <v>3</v>
      </c>
      <c r="W50" s="6">
        <v>3</v>
      </c>
      <c r="X50" s="6">
        <v>3</v>
      </c>
      <c r="Y50" s="6">
        <v>3</v>
      </c>
      <c r="Z50" s="6">
        <v>2</v>
      </c>
      <c r="AA50" s="7">
        <f t="shared" si="10"/>
        <v>0</v>
      </c>
      <c r="AB50" s="7">
        <f t="shared" si="11"/>
        <v>5</v>
      </c>
      <c r="AC50" s="7">
        <f t="shared" si="12"/>
        <v>20</v>
      </c>
      <c r="AD50" s="7">
        <f t="shared" si="13"/>
        <v>0</v>
      </c>
      <c r="AE50" s="7">
        <f t="shared" si="14"/>
        <v>25</v>
      </c>
    </row>
    <row r="51" spans="1:31" ht="13.5" customHeight="1">
      <c r="A51" s="107">
        <f t="shared" si="15"/>
        <v>48</v>
      </c>
      <c r="B51" s="5">
        <v>3</v>
      </c>
      <c r="C51" s="6">
        <v>3</v>
      </c>
      <c r="D51" s="6">
        <v>3</v>
      </c>
      <c r="E51" s="6">
        <v>3</v>
      </c>
      <c r="F51" s="6">
        <v>1</v>
      </c>
      <c r="G51" s="6">
        <v>4</v>
      </c>
      <c r="H51" s="6">
        <v>3</v>
      </c>
      <c r="I51" s="6">
        <v>3</v>
      </c>
      <c r="J51" s="6">
        <v>3</v>
      </c>
      <c r="K51" s="6">
        <v>4</v>
      </c>
      <c r="L51" s="5">
        <v>2</v>
      </c>
      <c r="M51" s="6">
        <v>3</v>
      </c>
      <c r="N51" s="6">
        <v>3</v>
      </c>
      <c r="O51" s="6">
        <v>4</v>
      </c>
      <c r="P51" s="6">
        <v>3</v>
      </c>
      <c r="Q51" s="6">
        <v>3</v>
      </c>
      <c r="R51" s="6">
        <v>3</v>
      </c>
      <c r="S51" s="6">
        <v>3</v>
      </c>
      <c r="T51" s="6">
        <v>3</v>
      </c>
      <c r="U51" s="6">
        <v>3</v>
      </c>
      <c r="V51" s="5">
        <v>3</v>
      </c>
      <c r="W51" s="6">
        <v>3</v>
      </c>
      <c r="X51" s="6">
        <v>3</v>
      </c>
      <c r="Y51" s="6">
        <v>3</v>
      </c>
      <c r="Z51" s="6">
        <v>3</v>
      </c>
      <c r="AA51" s="7">
        <f t="shared" si="10"/>
        <v>1</v>
      </c>
      <c r="AB51" s="7">
        <f t="shared" si="11"/>
        <v>1</v>
      </c>
      <c r="AC51" s="7">
        <f t="shared" si="12"/>
        <v>20</v>
      </c>
      <c r="AD51" s="7">
        <f t="shared" si="13"/>
        <v>3</v>
      </c>
      <c r="AE51" s="7">
        <f t="shared" si="14"/>
        <v>25</v>
      </c>
    </row>
    <row r="52" spans="1:31" ht="13.5" customHeight="1">
      <c r="A52" s="107">
        <f t="shared" si="15"/>
        <v>49</v>
      </c>
      <c r="B52" s="5">
        <v>2</v>
      </c>
      <c r="C52" s="6">
        <v>2</v>
      </c>
      <c r="D52" s="6">
        <v>2</v>
      </c>
      <c r="E52" s="6">
        <v>2</v>
      </c>
      <c r="F52" s="6">
        <v>3</v>
      </c>
      <c r="G52" s="6">
        <v>3</v>
      </c>
      <c r="H52" s="6">
        <v>2</v>
      </c>
      <c r="I52" s="6">
        <v>1</v>
      </c>
      <c r="J52" s="6">
        <v>2</v>
      </c>
      <c r="K52" s="6">
        <v>3</v>
      </c>
      <c r="L52" s="5">
        <v>2</v>
      </c>
      <c r="M52" s="6">
        <v>3</v>
      </c>
      <c r="N52" s="6">
        <v>3</v>
      </c>
      <c r="O52" s="6">
        <v>3</v>
      </c>
      <c r="P52" s="6">
        <v>3</v>
      </c>
      <c r="Q52" s="6">
        <v>3</v>
      </c>
      <c r="R52" s="6">
        <v>3</v>
      </c>
      <c r="S52" s="6">
        <v>2</v>
      </c>
      <c r="T52" s="6">
        <v>2</v>
      </c>
      <c r="U52" s="6">
        <v>2</v>
      </c>
      <c r="V52" s="5">
        <v>3</v>
      </c>
      <c r="W52" s="6">
        <v>2</v>
      </c>
      <c r="X52" s="6">
        <v>3</v>
      </c>
      <c r="Y52" s="6">
        <v>3</v>
      </c>
      <c r="Z52" s="6">
        <v>2</v>
      </c>
      <c r="AA52" s="7">
        <f t="shared" si="10"/>
        <v>1</v>
      </c>
      <c r="AB52" s="7">
        <f t="shared" si="11"/>
        <v>12</v>
      </c>
      <c r="AC52" s="7">
        <f t="shared" si="12"/>
        <v>12</v>
      </c>
      <c r="AD52" s="7">
        <f t="shared" si="13"/>
        <v>0</v>
      </c>
      <c r="AE52" s="7">
        <f t="shared" si="14"/>
        <v>25</v>
      </c>
    </row>
    <row r="53" spans="1:31" ht="13.5" customHeight="1">
      <c r="A53" s="107">
        <f t="shared" si="15"/>
        <v>50</v>
      </c>
      <c r="B53" s="5">
        <v>2</v>
      </c>
      <c r="C53" s="6">
        <v>2</v>
      </c>
      <c r="D53" s="6">
        <v>3</v>
      </c>
      <c r="E53" s="6">
        <v>2</v>
      </c>
      <c r="F53" s="6">
        <v>3</v>
      </c>
      <c r="G53" s="6">
        <v>4</v>
      </c>
      <c r="H53" s="6">
        <v>2</v>
      </c>
      <c r="I53" s="6">
        <v>3</v>
      </c>
      <c r="J53" s="6">
        <v>2</v>
      </c>
      <c r="K53" s="6">
        <v>3</v>
      </c>
      <c r="L53" s="5">
        <v>2</v>
      </c>
      <c r="M53" s="6">
        <v>3</v>
      </c>
      <c r="N53" s="6">
        <v>3</v>
      </c>
      <c r="O53" s="6">
        <v>3</v>
      </c>
      <c r="P53" s="6">
        <v>3</v>
      </c>
      <c r="Q53" s="6">
        <v>3</v>
      </c>
      <c r="R53" s="6">
        <v>3</v>
      </c>
      <c r="S53" s="6">
        <v>2</v>
      </c>
      <c r="T53" s="6">
        <v>2</v>
      </c>
      <c r="U53" s="6">
        <v>2</v>
      </c>
      <c r="V53" s="5">
        <v>3</v>
      </c>
      <c r="W53" s="6">
        <v>3</v>
      </c>
      <c r="X53" s="6">
        <v>3</v>
      </c>
      <c r="Y53" s="6">
        <v>3</v>
      </c>
      <c r="Z53" s="6">
        <v>2</v>
      </c>
      <c r="AA53" s="7">
        <f t="shared" si="10"/>
        <v>0</v>
      </c>
      <c r="AB53" s="7">
        <f t="shared" si="11"/>
        <v>10</v>
      </c>
      <c r="AC53" s="7">
        <f t="shared" si="12"/>
        <v>14</v>
      </c>
      <c r="AD53" s="7">
        <f t="shared" si="13"/>
        <v>1</v>
      </c>
      <c r="AE53" s="7">
        <f t="shared" si="14"/>
        <v>25</v>
      </c>
    </row>
    <row r="54" spans="1:31" ht="13.5" customHeight="1">
      <c r="A54" s="107">
        <f t="shared" si="15"/>
        <v>51</v>
      </c>
      <c r="B54" s="5">
        <v>2</v>
      </c>
      <c r="C54" s="6">
        <v>1</v>
      </c>
      <c r="D54" s="6">
        <v>3</v>
      </c>
      <c r="E54" s="6">
        <v>2</v>
      </c>
      <c r="F54" s="6">
        <v>3</v>
      </c>
      <c r="G54" s="6">
        <v>3</v>
      </c>
      <c r="H54" s="6">
        <v>2</v>
      </c>
      <c r="I54" s="6">
        <v>1</v>
      </c>
      <c r="J54" s="6">
        <v>2</v>
      </c>
      <c r="K54" s="6">
        <v>1</v>
      </c>
      <c r="L54" s="5">
        <v>2</v>
      </c>
      <c r="M54" s="6">
        <v>3</v>
      </c>
      <c r="N54" s="6">
        <v>3</v>
      </c>
      <c r="O54" s="6">
        <v>2</v>
      </c>
      <c r="P54" s="6">
        <v>2</v>
      </c>
      <c r="Q54" s="6">
        <v>2</v>
      </c>
      <c r="R54" s="6">
        <v>2</v>
      </c>
      <c r="S54" s="6">
        <v>2</v>
      </c>
      <c r="T54" s="6">
        <v>2</v>
      </c>
      <c r="U54" s="6">
        <v>2</v>
      </c>
      <c r="V54" s="5">
        <v>3</v>
      </c>
      <c r="W54" s="6">
        <v>2</v>
      </c>
      <c r="X54" s="6">
        <v>3</v>
      </c>
      <c r="Y54" s="6">
        <v>3</v>
      </c>
      <c r="Z54" s="6">
        <v>1</v>
      </c>
      <c r="AA54" s="7">
        <f t="shared" si="10"/>
        <v>4</v>
      </c>
      <c r="AB54" s="7">
        <f t="shared" si="11"/>
        <v>13</v>
      </c>
      <c r="AC54" s="7">
        <f t="shared" si="12"/>
        <v>8</v>
      </c>
      <c r="AD54" s="7">
        <f t="shared" si="13"/>
        <v>0</v>
      </c>
      <c r="AE54" s="7">
        <f t="shared" si="14"/>
        <v>25</v>
      </c>
    </row>
    <row r="55" spans="1:31" ht="13.5" customHeight="1">
      <c r="A55" s="107">
        <f t="shared" si="15"/>
        <v>52</v>
      </c>
      <c r="B55" s="5">
        <v>2</v>
      </c>
      <c r="C55" s="6">
        <v>2</v>
      </c>
      <c r="D55" s="6">
        <v>3</v>
      </c>
      <c r="E55" s="6">
        <v>3</v>
      </c>
      <c r="F55" s="6">
        <v>3</v>
      </c>
      <c r="G55" s="6">
        <v>3</v>
      </c>
      <c r="H55" s="6">
        <v>2</v>
      </c>
      <c r="I55" s="6">
        <v>3</v>
      </c>
      <c r="J55" s="6">
        <v>2</v>
      </c>
      <c r="K55" s="6">
        <v>3</v>
      </c>
      <c r="L55" s="5">
        <v>2</v>
      </c>
      <c r="M55" s="6">
        <v>3</v>
      </c>
      <c r="N55" s="6">
        <v>3</v>
      </c>
      <c r="O55" s="6">
        <v>2</v>
      </c>
      <c r="P55" s="6">
        <v>2</v>
      </c>
      <c r="Q55" s="6">
        <v>2</v>
      </c>
      <c r="R55" s="6">
        <v>2</v>
      </c>
      <c r="S55" s="6">
        <v>2</v>
      </c>
      <c r="T55" s="6">
        <v>2</v>
      </c>
      <c r="U55" s="6">
        <v>2</v>
      </c>
      <c r="V55" s="5">
        <v>3</v>
      </c>
      <c r="W55" s="6">
        <v>2</v>
      </c>
      <c r="X55" s="6">
        <v>3</v>
      </c>
      <c r="Y55" s="6">
        <v>3</v>
      </c>
      <c r="Z55" s="6">
        <v>3</v>
      </c>
      <c r="AA55" s="7">
        <f t="shared" si="10"/>
        <v>0</v>
      </c>
      <c r="AB55" s="7">
        <f t="shared" si="11"/>
        <v>13</v>
      </c>
      <c r="AC55" s="7">
        <f t="shared" si="12"/>
        <v>12</v>
      </c>
      <c r="AD55" s="7">
        <f t="shared" si="13"/>
        <v>0</v>
      </c>
      <c r="AE55" s="7">
        <f t="shared" si="14"/>
        <v>25</v>
      </c>
    </row>
    <row r="56" spans="1:31" ht="13.5" customHeight="1">
      <c r="A56" s="107">
        <f t="shared" si="15"/>
        <v>53</v>
      </c>
      <c r="B56" s="5">
        <v>3</v>
      </c>
      <c r="C56" s="6">
        <v>3</v>
      </c>
      <c r="D56" s="6">
        <v>3</v>
      </c>
      <c r="E56" s="6">
        <v>3</v>
      </c>
      <c r="F56" s="6">
        <v>4</v>
      </c>
      <c r="G56" s="6">
        <v>3</v>
      </c>
      <c r="H56" s="6">
        <v>2</v>
      </c>
      <c r="I56" s="6">
        <v>2</v>
      </c>
      <c r="J56" s="6">
        <v>3</v>
      </c>
      <c r="K56" s="6">
        <v>4</v>
      </c>
      <c r="L56" s="5">
        <v>3</v>
      </c>
      <c r="M56" s="6">
        <v>3</v>
      </c>
      <c r="N56" s="6">
        <v>3</v>
      </c>
      <c r="O56" s="6">
        <v>4</v>
      </c>
      <c r="P56" s="6">
        <v>3</v>
      </c>
      <c r="Q56" s="6">
        <v>3</v>
      </c>
      <c r="R56" s="6">
        <v>3</v>
      </c>
      <c r="S56" s="6">
        <v>3</v>
      </c>
      <c r="T56" s="6">
        <v>3</v>
      </c>
      <c r="U56" s="6">
        <v>2</v>
      </c>
      <c r="V56" s="5">
        <v>3</v>
      </c>
      <c r="W56" s="6">
        <v>2</v>
      </c>
      <c r="X56" s="6">
        <v>3</v>
      </c>
      <c r="Y56" s="6">
        <v>3</v>
      </c>
      <c r="Z56" s="6">
        <v>3</v>
      </c>
      <c r="AA56" s="7">
        <f t="shared" si="10"/>
        <v>0</v>
      </c>
      <c r="AB56" s="7">
        <f t="shared" si="11"/>
        <v>4</v>
      </c>
      <c r="AC56" s="7">
        <f t="shared" si="12"/>
        <v>18</v>
      </c>
      <c r="AD56" s="7">
        <f t="shared" si="13"/>
        <v>3</v>
      </c>
      <c r="AE56" s="7">
        <f t="shared" si="14"/>
        <v>25</v>
      </c>
    </row>
    <row r="57" spans="1:31" ht="13.5" customHeight="1">
      <c r="A57" s="107">
        <f t="shared" si="15"/>
        <v>54</v>
      </c>
      <c r="B57" s="5">
        <v>3</v>
      </c>
      <c r="C57" s="6">
        <v>3</v>
      </c>
      <c r="D57" s="6">
        <v>3</v>
      </c>
      <c r="E57" s="6">
        <v>3</v>
      </c>
      <c r="F57" s="6">
        <v>3</v>
      </c>
      <c r="G57" s="6">
        <v>3</v>
      </c>
      <c r="H57" s="6">
        <v>2</v>
      </c>
      <c r="I57" s="6">
        <v>2</v>
      </c>
      <c r="J57" s="6">
        <v>3</v>
      </c>
      <c r="K57" s="6">
        <v>4</v>
      </c>
      <c r="L57" s="5">
        <v>3</v>
      </c>
      <c r="M57" s="6">
        <v>3</v>
      </c>
      <c r="N57" s="6">
        <v>3</v>
      </c>
      <c r="O57" s="6">
        <v>4</v>
      </c>
      <c r="P57" s="6">
        <v>3</v>
      </c>
      <c r="Q57" s="6">
        <v>3</v>
      </c>
      <c r="R57" s="6">
        <v>3</v>
      </c>
      <c r="S57" s="6">
        <v>3</v>
      </c>
      <c r="T57" s="6">
        <v>3</v>
      </c>
      <c r="U57" s="6">
        <v>2</v>
      </c>
      <c r="V57" s="5">
        <v>3</v>
      </c>
      <c r="W57" s="6">
        <v>2</v>
      </c>
      <c r="X57" s="6">
        <v>3</v>
      </c>
      <c r="Y57" s="6">
        <v>3</v>
      </c>
      <c r="Z57" s="6">
        <v>3</v>
      </c>
      <c r="AA57" s="7">
        <f t="shared" si="10"/>
        <v>0</v>
      </c>
      <c r="AB57" s="7">
        <f t="shared" si="11"/>
        <v>4</v>
      </c>
      <c r="AC57" s="7">
        <f t="shared" si="12"/>
        <v>19</v>
      </c>
      <c r="AD57" s="7">
        <f t="shared" si="13"/>
        <v>2</v>
      </c>
      <c r="AE57" s="7">
        <f t="shared" si="14"/>
        <v>25</v>
      </c>
    </row>
    <row r="58" spans="1:31" ht="13.5" customHeight="1">
      <c r="A58" s="107">
        <f t="shared" si="15"/>
        <v>55</v>
      </c>
      <c r="B58" s="5">
        <v>3</v>
      </c>
      <c r="C58" s="6">
        <v>3</v>
      </c>
      <c r="D58" s="6">
        <v>3</v>
      </c>
      <c r="E58" s="6">
        <v>3</v>
      </c>
      <c r="F58" s="6">
        <v>4</v>
      </c>
      <c r="G58" s="6">
        <v>3</v>
      </c>
      <c r="H58" s="6">
        <v>3</v>
      </c>
      <c r="I58" s="6">
        <v>3</v>
      </c>
      <c r="J58" s="6">
        <v>2</v>
      </c>
      <c r="K58" s="6">
        <v>4</v>
      </c>
      <c r="L58" s="5">
        <v>2</v>
      </c>
      <c r="M58" s="6">
        <v>3</v>
      </c>
      <c r="N58" s="6">
        <v>3</v>
      </c>
      <c r="O58" s="6">
        <v>4</v>
      </c>
      <c r="P58" s="6">
        <v>3</v>
      </c>
      <c r="Q58" s="6">
        <v>3</v>
      </c>
      <c r="R58" s="6">
        <v>3</v>
      </c>
      <c r="S58" s="6">
        <v>3</v>
      </c>
      <c r="T58" s="6">
        <v>2</v>
      </c>
      <c r="U58" s="6">
        <v>2</v>
      </c>
      <c r="V58" s="5">
        <v>3</v>
      </c>
      <c r="W58" s="6">
        <v>2</v>
      </c>
      <c r="X58" s="6">
        <v>3</v>
      </c>
      <c r="Y58" s="6">
        <v>3</v>
      </c>
      <c r="Z58" s="6">
        <v>3</v>
      </c>
      <c r="AA58" s="7">
        <f t="shared" si="10"/>
        <v>0</v>
      </c>
      <c r="AB58" s="7">
        <f t="shared" si="11"/>
        <v>5</v>
      </c>
      <c r="AC58" s="7">
        <f t="shared" si="12"/>
        <v>17</v>
      </c>
      <c r="AD58" s="7">
        <f t="shared" si="13"/>
        <v>3</v>
      </c>
      <c r="AE58" s="7">
        <f t="shared" si="14"/>
        <v>25</v>
      </c>
    </row>
    <row r="59" spans="1:31" ht="13.5" customHeight="1">
      <c r="A59" s="107">
        <f t="shared" si="15"/>
        <v>56</v>
      </c>
      <c r="B59" s="5">
        <v>3</v>
      </c>
      <c r="C59" s="6">
        <v>4</v>
      </c>
      <c r="D59" s="6">
        <v>3</v>
      </c>
      <c r="E59" s="6">
        <v>3</v>
      </c>
      <c r="F59" s="6">
        <v>2</v>
      </c>
      <c r="G59" s="6">
        <v>4</v>
      </c>
      <c r="H59" s="6">
        <v>2</v>
      </c>
      <c r="I59" s="6">
        <v>3</v>
      </c>
      <c r="J59" s="6">
        <v>2</v>
      </c>
      <c r="K59" s="6">
        <v>4</v>
      </c>
      <c r="L59" s="5">
        <v>3</v>
      </c>
      <c r="M59" s="6">
        <v>3</v>
      </c>
      <c r="N59" s="6">
        <v>3</v>
      </c>
      <c r="O59" s="6">
        <v>4</v>
      </c>
      <c r="P59" s="6">
        <v>3</v>
      </c>
      <c r="Q59" s="6">
        <v>3</v>
      </c>
      <c r="R59" s="6">
        <v>3</v>
      </c>
      <c r="S59" s="6">
        <v>3</v>
      </c>
      <c r="T59" s="6">
        <v>2</v>
      </c>
      <c r="U59" s="6">
        <v>2</v>
      </c>
      <c r="V59" s="5">
        <v>3</v>
      </c>
      <c r="W59" s="6">
        <v>2</v>
      </c>
      <c r="X59" s="6">
        <v>3</v>
      </c>
      <c r="Y59" s="6">
        <v>3</v>
      </c>
      <c r="Z59" s="6">
        <v>2</v>
      </c>
      <c r="AA59" s="7">
        <f t="shared" si="10"/>
        <v>0</v>
      </c>
      <c r="AB59" s="7">
        <f t="shared" si="11"/>
        <v>7</v>
      </c>
      <c r="AC59" s="7">
        <f t="shared" si="12"/>
        <v>14</v>
      </c>
      <c r="AD59" s="7">
        <f t="shared" si="13"/>
        <v>4</v>
      </c>
      <c r="AE59" s="7">
        <f t="shared" si="14"/>
        <v>25</v>
      </c>
    </row>
    <row r="60" spans="1:31" ht="13.5" customHeight="1">
      <c r="A60" s="107">
        <f t="shared" si="15"/>
        <v>57</v>
      </c>
      <c r="B60" s="5">
        <v>3</v>
      </c>
      <c r="C60" s="6">
        <v>3</v>
      </c>
      <c r="D60" s="6">
        <v>3</v>
      </c>
      <c r="E60" s="6">
        <v>3</v>
      </c>
      <c r="F60" s="6">
        <v>4</v>
      </c>
      <c r="G60" s="6">
        <v>3</v>
      </c>
      <c r="H60" s="6">
        <v>3</v>
      </c>
      <c r="I60" s="6">
        <v>2</v>
      </c>
      <c r="J60" s="6">
        <v>2</v>
      </c>
      <c r="K60" s="6">
        <v>4</v>
      </c>
      <c r="L60" s="5">
        <v>3</v>
      </c>
      <c r="M60" s="6">
        <v>3</v>
      </c>
      <c r="N60" s="6">
        <v>3</v>
      </c>
      <c r="O60" s="6">
        <v>3</v>
      </c>
      <c r="P60" s="6">
        <v>3</v>
      </c>
      <c r="Q60" s="6">
        <v>3</v>
      </c>
      <c r="R60" s="6">
        <v>3</v>
      </c>
      <c r="S60" s="6">
        <v>2</v>
      </c>
      <c r="T60" s="6">
        <v>2</v>
      </c>
      <c r="U60" s="6">
        <v>2</v>
      </c>
      <c r="V60" s="5">
        <v>3</v>
      </c>
      <c r="W60" s="6">
        <v>2</v>
      </c>
      <c r="X60" s="6">
        <v>3</v>
      </c>
      <c r="Y60" s="6">
        <v>3</v>
      </c>
      <c r="Z60" s="6">
        <v>2</v>
      </c>
      <c r="AA60" s="7">
        <f t="shared" si="10"/>
        <v>0</v>
      </c>
      <c r="AB60" s="7">
        <f t="shared" si="11"/>
        <v>7</v>
      </c>
      <c r="AC60" s="7">
        <f t="shared" si="12"/>
        <v>16</v>
      </c>
      <c r="AD60" s="7">
        <f t="shared" si="13"/>
        <v>2</v>
      </c>
      <c r="AE60" s="7">
        <f t="shared" si="14"/>
        <v>25</v>
      </c>
    </row>
    <row r="61" spans="1:31" ht="13.5" customHeight="1">
      <c r="A61" s="107">
        <f t="shared" si="15"/>
        <v>58</v>
      </c>
      <c r="B61" s="5">
        <v>3</v>
      </c>
      <c r="C61" s="6">
        <v>1</v>
      </c>
      <c r="D61" s="6">
        <v>3</v>
      </c>
      <c r="E61" s="6">
        <v>4</v>
      </c>
      <c r="F61" s="6">
        <v>3</v>
      </c>
      <c r="G61" s="6">
        <v>3</v>
      </c>
      <c r="H61" s="6">
        <v>3</v>
      </c>
      <c r="I61" s="6">
        <v>3</v>
      </c>
      <c r="J61" s="6">
        <v>2</v>
      </c>
      <c r="K61" s="6">
        <v>4</v>
      </c>
      <c r="L61" s="5">
        <v>3</v>
      </c>
      <c r="M61" s="6">
        <v>3</v>
      </c>
      <c r="N61" s="6">
        <v>3</v>
      </c>
      <c r="O61" s="6">
        <v>4</v>
      </c>
      <c r="P61" s="6">
        <v>3</v>
      </c>
      <c r="Q61" s="6">
        <v>3</v>
      </c>
      <c r="R61" s="6">
        <v>3</v>
      </c>
      <c r="S61" s="6">
        <v>2</v>
      </c>
      <c r="T61" s="6">
        <v>2</v>
      </c>
      <c r="U61" s="6">
        <v>4</v>
      </c>
      <c r="V61" s="5">
        <v>3</v>
      </c>
      <c r="W61" s="6">
        <v>3</v>
      </c>
      <c r="X61" s="6">
        <v>3</v>
      </c>
      <c r="Y61" s="6">
        <v>3</v>
      </c>
      <c r="Z61" s="6">
        <v>3</v>
      </c>
      <c r="AA61" s="7">
        <f t="shared" si="10"/>
        <v>1</v>
      </c>
      <c r="AB61" s="7">
        <f t="shared" si="11"/>
        <v>3</v>
      </c>
      <c r="AC61" s="7">
        <f t="shared" si="12"/>
        <v>17</v>
      </c>
      <c r="AD61" s="7">
        <f t="shared" si="13"/>
        <v>4</v>
      </c>
      <c r="AE61" s="7">
        <f t="shared" si="14"/>
        <v>25</v>
      </c>
    </row>
    <row r="62" spans="1:31" ht="13.5" customHeight="1">
      <c r="A62" s="107">
        <f t="shared" si="15"/>
        <v>59</v>
      </c>
      <c r="B62" s="5">
        <v>3</v>
      </c>
      <c r="C62" s="6">
        <v>3</v>
      </c>
      <c r="D62" s="6">
        <v>3</v>
      </c>
      <c r="E62" s="6">
        <v>3</v>
      </c>
      <c r="F62" s="6">
        <v>3</v>
      </c>
      <c r="G62" s="6">
        <v>4</v>
      </c>
      <c r="H62" s="6">
        <v>2</v>
      </c>
      <c r="I62" s="6">
        <v>3</v>
      </c>
      <c r="J62" s="6">
        <v>2</v>
      </c>
      <c r="K62" s="6">
        <v>4</v>
      </c>
      <c r="L62" s="5">
        <v>3</v>
      </c>
      <c r="M62" s="6">
        <v>3</v>
      </c>
      <c r="N62" s="6">
        <v>3</v>
      </c>
      <c r="O62" s="6">
        <v>3</v>
      </c>
      <c r="P62" s="6">
        <v>3</v>
      </c>
      <c r="Q62" s="6">
        <v>3</v>
      </c>
      <c r="R62" s="6">
        <v>3</v>
      </c>
      <c r="S62" s="6">
        <v>3</v>
      </c>
      <c r="T62" s="6">
        <v>3</v>
      </c>
      <c r="U62" s="6">
        <v>2</v>
      </c>
      <c r="V62" s="5">
        <v>3</v>
      </c>
      <c r="W62" s="6">
        <v>2</v>
      </c>
      <c r="X62" s="6">
        <v>3</v>
      </c>
      <c r="Y62" s="6">
        <v>3</v>
      </c>
      <c r="Z62" s="6">
        <v>3</v>
      </c>
      <c r="AA62" s="7">
        <f t="shared" si="10"/>
        <v>0</v>
      </c>
      <c r="AB62" s="7">
        <f t="shared" si="11"/>
        <v>4</v>
      </c>
      <c r="AC62" s="7">
        <f t="shared" si="12"/>
        <v>19</v>
      </c>
      <c r="AD62" s="7">
        <f t="shared" si="13"/>
        <v>2</v>
      </c>
      <c r="AE62" s="7">
        <f t="shared" si="14"/>
        <v>25</v>
      </c>
    </row>
    <row r="63" spans="1:31" ht="13.5" customHeight="1">
      <c r="A63" s="107">
        <f t="shared" si="15"/>
        <v>60</v>
      </c>
      <c r="B63" s="5">
        <v>3</v>
      </c>
      <c r="C63" s="6">
        <v>3</v>
      </c>
      <c r="D63" s="6">
        <v>3</v>
      </c>
      <c r="E63" s="6">
        <v>3</v>
      </c>
      <c r="F63" s="6">
        <v>4</v>
      </c>
      <c r="G63" s="6">
        <v>3</v>
      </c>
      <c r="H63" s="6">
        <v>2</v>
      </c>
      <c r="I63" s="6">
        <v>2</v>
      </c>
      <c r="J63" s="6">
        <v>2</v>
      </c>
      <c r="K63" s="6">
        <v>3</v>
      </c>
      <c r="L63" s="5">
        <v>3</v>
      </c>
      <c r="M63" s="6">
        <v>3</v>
      </c>
      <c r="N63" s="6">
        <v>3</v>
      </c>
      <c r="O63" s="6">
        <v>3</v>
      </c>
      <c r="P63" s="6">
        <v>3</v>
      </c>
      <c r="Q63" s="6">
        <v>3</v>
      </c>
      <c r="R63" s="6">
        <v>3</v>
      </c>
      <c r="S63" s="6">
        <v>2</v>
      </c>
      <c r="T63" s="6">
        <v>2</v>
      </c>
      <c r="U63" s="6">
        <v>2</v>
      </c>
      <c r="V63" s="5">
        <v>3</v>
      </c>
      <c r="W63" s="6">
        <v>2</v>
      </c>
      <c r="X63" s="6">
        <v>3</v>
      </c>
      <c r="Y63" s="6">
        <v>3</v>
      </c>
      <c r="Z63" s="6">
        <v>2</v>
      </c>
      <c r="AA63" s="7">
        <f t="shared" si="10"/>
        <v>0</v>
      </c>
      <c r="AB63" s="7">
        <f t="shared" si="11"/>
        <v>8</v>
      </c>
      <c r="AC63" s="7">
        <f t="shared" si="12"/>
        <v>16</v>
      </c>
      <c r="AD63" s="7">
        <f t="shared" si="13"/>
        <v>1</v>
      </c>
      <c r="AE63" s="7">
        <f t="shared" si="14"/>
        <v>25</v>
      </c>
    </row>
    <row r="64" spans="1:31" ht="13.5" customHeight="1">
      <c r="A64" s="107">
        <f t="shared" si="15"/>
        <v>61</v>
      </c>
      <c r="B64" s="5">
        <v>3</v>
      </c>
      <c r="C64" s="6">
        <v>4</v>
      </c>
      <c r="D64" s="6">
        <v>3</v>
      </c>
      <c r="E64" s="6">
        <v>3</v>
      </c>
      <c r="F64" s="6">
        <v>4</v>
      </c>
      <c r="G64" s="6">
        <v>2</v>
      </c>
      <c r="H64" s="6">
        <v>2</v>
      </c>
      <c r="I64" s="6">
        <v>2</v>
      </c>
      <c r="J64" s="6">
        <v>2</v>
      </c>
      <c r="K64" s="6">
        <v>4</v>
      </c>
      <c r="L64" s="5">
        <v>3</v>
      </c>
      <c r="M64" s="6">
        <v>3</v>
      </c>
      <c r="N64" s="6">
        <v>3</v>
      </c>
      <c r="O64" s="6">
        <v>3</v>
      </c>
      <c r="P64" s="6">
        <v>3</v>
      </c>
      <c r="Q64" s="6">
        <v>3</v>
      </c>
      <c r="R64" s="6">
        <v>3</v>
      </c>
      <c r="S64" s="6">
        <v>2</v>
      </c>
      <c r="T64" s="6">
        <v>2</v>
      </c>
      <c r="U64" s="6">
        <v>2</v>
      </c>
      <c r="V64" s="5">
        <v>3</v>
      </c>
      <c r="W64" s="6">
        <v>2</v>
      </c>
      <c r="X64" s="6">
        <v>3</v>
      </c>
      <c r="Y64" s="6">
        <v>3</v>
      </c>
      <c r="Z64" s="6">
        <v>2</v>
      </c>
      <c r="AA64" s="7">
        <f t="shared" si="10"/>
        <v>0</v>
      </c>
      <c r="AB64" s="7">
        <f t="shared" si="11"/>
        <v>9</v>
      </c>
      <c r="AC64" s="7">
        <f t="shared" si="12"/>
        <v>13</v>
      </c>
      <c r="AD64" s="7">
        <f t="shared" si="13"/>
        <v>3</v>
      </c>
      <c r="AE64" s="7">
        <f t="shared" si="14"/>
        <v>25</v>
      </c>
    </row>
    <row r="65" spans="1:31" ht="13.5" customHeight="1">
      <c r="A65" s="107">
        <f t="shared" si="15"/>
        <v>62</v>
      </c>
      <c r="B65" s="5">
        <v>2</v>
      </c>
      <c r="C65" s="6">
        <v>2</v>
      </c>
      <c r="D65" s="6">
        <v>1</v>
      </c>
      <c r="E65" s="6">
        <v>2</v>
      </c>
      <c r="F65" s="6">
        <v>2</v>
      </c>
      <c r="G65" s="6">
        <v>2</v>
      </c>
      <c r="H65" s="6">
        <v>1</v>
      </c>
      <c r="I65" s="6">
        <v>1</v>
      </c>
      <c r="J65" s="6">
        <v>2</v>
      </c>
      <c r="K65" s="6">
        <v>1</v>
      </c>
      <c r="L65" s="5">
        <v>3</v>
      </c>
      <c r="M65" s="6">
        <v>2</v>
      </c>
      <c r="N65" s="6">
        <v>2</v>
      </c>
      <c r="O65" s="6">
        <v>2</v>
      </c>
      <c r="P65" s="6">
        <v>2</v>
      </c>
      <c r="Q65" s="6">
        <v>2</v>
      </c>
      <c r="R65" s="6">
        <v>2</v>
      </c>
      <c r="S65" s="6">
        <v>2</v>
      </c>
      <c r="T65" s="6">
        <v>2</v>
      </c>
      <c r="U65" s="6">
        <v>2</v>
      </c>
      <c r="V65" s="5">
        <v>3</v>
      </c>
      <c r="W65" s="6">
        <v>1</v>
      </c>
      <c r="X65" s="6">
        <v>3</v>
      </c>
      <c r="Y65" s="6">
        <v>3</v>
      </c>
      <c r="Z65" s="6">
        <v>1</v>
      </c>
      <c r="AA65" s="7">
        <f t="shared" si="10"/>
        <v>6</v>
      </c>
      <c r="AB65" s="7">
        <f t="shared" si="11"/>
        <v>15</v>
      </c>
      <c r="AC65" s="7">
        <f t="shared" si="12"/>
        <v>4</v>
      </c>
      <c r="AD65" s="7">
        <f t="shared" si="13"/>
        <v>0</v>
      </c>
      <c r="AE65" s="7">
        <f t="shared" si="14"/>
        <v>25</v>
      </c>
    </row>
    <row r="66" spans="1:31" ht="13.5" customHeight="1">
      <c r="A66" s="107">
        <f t="shared" si="15"/>
        <v>63</v>
      </c>
      <c r="B66" s="5">
        <v>2</v>
      </c>
      <c r="C66" s="6">
        <v>1</v>
      </c>
      <c r="D66" s="6">
        <v>1</v>
      </c>
      <c r="E66" s="6">
        <v>1</v>
      </c>
      <c r="F66" s="6">
        <v>2</v>
      </c>
      <c r="G66" s="6">
        <v>2</v>
      </c>
      <c r="H66" s="6">
        <v>2</v>
      </c>
      <c r="I66" s="6">
        <v>1</v>
      </c>
      <c r="J66" s="6">
        <v>2</v>
      </c>
      <c r="K66" s="6">
        <v>3</v>
      </c>
      <c r="L66" s="5">
        <v>3</v>
      </c>
      <c r="M66" s="6">
        <v>3</v>
      </c>
      <c r="N66" s="6">
        <v>3</v>
      </c>
      <c r="O66" s="6">
        <v>3</v>
      </c>
      <c r="P66" s="6">
        <v>3</v>
      </c>
      <c r="Q66" s="6">
        <v>3</v>
      </c>
      <c r="R66" s="6">
        <v>3</v>
      </c>
      <c r="S66" s="6">
        <v>2</v>
      </c>
      <c r="T66" s="6">
        <v>2</v>
      </c>
      <c r="U66" s="6">
        <v>2</v>
      </c>
      <c r="V66" s="5">
        <v>3</v>
      </c>
      <c r="W66" s="6">
        <v>2</v>
      </c>
      <c r="X66" s="6">
        <v>3</v>
      </c>
      <c r="Y66" s="6">
        <v>3</v>
      </c>
      <c r="Z66" s="6">
        <v>2</v>
      </c>
      <c r="AA66" s="7">
        <f t="shared" si="10"/>
        <v>4</v>
      </c>
      <c r="AB66" s="7">
        <f t="shared" si="11"/>
        <v>10</v>
      </c>
      <c r="AC66" s="7">
        <f t="shared" si="12"/>
        <v>11</v>
      </c>
      <c r="AD66" s="7">
        <f t="shared" si="13"/>
        <v>0</v>
      </c>
      <c r="AE66" s="7">
        <f t="shared" si="14"/>
        <v>25</v>
      </c>
    </row>
    <row r="67" spans="1:31" ht="13.5" customHeight="1">
      <c r="A67" s="107">
        <f t="shared" si="15"/>
        <v>64</v>
      </c>
      <c r="B67" s="6">
        <v>3</v>
      </c>
      <c r="C67" s="6">
        <v>3</v>
      </c>
      <c r="D67" s="6">
        <v>3</v>
      </c>
      <c r="E67" s="6">
        <v>3</v>
      </c>
      <c r="F67" s="6">
        <v>3</v>
      </c>
      <c r="G67" s="6">
        <v>4</v>
      </c>
      <c r="H67" s="6">
        <v>3</v>
      </c>
      <c r="I67" s="6">
        <v>2</v>
      </c>
      <c r="J67" s="6">
        <v>2</v>
      </c>
      <c r="K67" s="6">
        <v>4</v>
      </c>
      <c r="L67" s="5">
        <v>3</v>
      </c>
      <c r="M67" s="6">
        <v>3</v>
      </c>
      <c r="N67" s="6">
        <v>3</v>
      </c>
      <c r="O67" s="6">
        <v>3</v>
      </c>
      <c r="P67" s="6">
        <v>3</v>
      </c>
      <c r="Q67" s="6">
        <v>3</v>
      </c>
      <c r="R67" s="6">
        <v>3</v>
      </c>
      <c r="S67" s="6">
        <v>3</v>
      </c>
      <c r="T67" s="6">
        <v>3</v>
      </c>
      <c r="U67" s="6">
        <v>2</v>
      </c>
      <c r="V67" s="5">
        <v>3</v>
      </c>
      <c r="W67" s="6">
        <v>2</v>
      </c>
      <c r="X67" s="6">
        <v>3</v>
      </c>
      <c r="Y67" s="6">
        <v>3</v>
      </c>
      <c r="Z67" s="6">
        <v>3</v>
      </c>
      <c r="AA67" s="7">
        <f t="shared" si="10"/>
        <v>0</v>
      </c>
      <c r="AB67" s="7">
        <f t="shared" si="11"/>
        <v>4</v>
      </c>
      <c r="AC67" s="7">
        <f t="shared" si="12"/>
        <v>19</v>
      </c>
      <c r="AD67" s="7">
        <f t="shared" si="13"/>
        <v>2</v>
      </c>
      <c r="AE67" s="7">
        <f t="shared" si="14"/>
        <v>25</v>
      </c>
    </row>
    <row r="68" spans="1:31" ht="13.5" customHeight="1">
      <c r="A68" s="107">
        <f t="shared" si="15"/>
        <v>65</v>
      </c>
      <c r="B68" s="6">
        <v>3</v>
      </c>
      <c r="C68" s="6">
        <v>3</v>
      </c>
      <c r="D68" s="6">
        <v>3</v>
      </c>
      <c r="E68" s="6">
        <v>4</v>
      </c>
      <c r="F68" s="6">
        <v>3</v>
      </c>
      <c r="G68" s="6">
        <v>4</v>
      </c>
      <c r="H68" s="6">
        <v>2</v>
      </c>
      <c r="I68" s="6">
        <v>2</v>
      </c>
      <c r="J68" s="6">
        <v>2</v>
      </c>
      <c r="K68" s="6">
        <v>4</v>
      </c>
      <c r="L68" s="5">
        <v>3</v>
      </c>
      <c r="M68" s="6">
        <v>3</v>
      </c>
      <c r="N68" s="6">
        <v>3</v>
      </c>
      <c r="O68" s="6">
        <v>4</v>
      </c>
      <c r="P68" s="6">
        <v>3</v>
      </c>
      <c r="Q68" s="6">
        <v>3</v>
      </c>
      <c r="R68" s="6">
        <v>3</v>
      </c>
      <c r="S68" s="6">
        <v>2</v>
      </c>
      <c r="T68" s="6">
        <v>3</v>
      </c>
      <c r="U68" s="6">
        <v>2</v>
      </c>
      <c r="V68" s="5">
        <v>3</v>
      </c>
      <c r="W68" s="6">
        <v>3</v>
      </c>
      <c r="X68" s="6">
        <v>3</v>
      </c>
      <c r="Y68" s="6">
        <v>3</v>
      </c>
      <c r="Z68" s="6">
        <v>3</v>
      </c>
      <c r="AA68" s="7">
        <f t="shared" ref="AA68:AA75" si="16">COUNTIF(B68:Z68,"1")</f>
        <v>0</v>
      </c>
      <c r="AB68" s="7">
        <f t="shared" ref="AB68:AB75" si="17">COUNTIF(B68:Z68,"2")</f>
        <v>5</v>
      </c>
      <c r="AC68" s="7">
        <f t="shared" ref="AC68:AC75" si="18">COUNTIF(B68:Z68,"3")</f>
        <v>16</v>
      </c>
      <c r="AD68" s="7">
        <f t="shared" ref="AD68:AD75" si="19">COUNTIF(B68:Z68,"4")</f>
        <v>4</v>
      </c>
      <c r="AE68" s="7">
        <f t="shared" si="14"/>
        <v>25</v>
      </c>
    </row>
    <row r="69" spans="1:31" ht="13.5" customHeight="1">
      <c r="A69" s="107">
        <f t="shared" si="15"/>
        <v>66</v>
      </c>
      <c r="B69" s="6">
        <v>2</v>
      </c>
      <c r="C69" s="6">
        <v>2</v>
      </c>
      <c r="D69" s="6">
        <v>4</v>
      </c>
      <c r="E69" s="6">
        <v>4</v>
      </c>
      <c r="F69" s="6">
        <v>3</v>
      </c>
      <c r="G69" s="6">
        <v>3</v>
      </c>
      <c r="H69" s="6">
        <v>2</v>
      </c>
      <c r="I69" s="6">
        <v>1</v>
      </c>
      <c r="J69" s="6">
        <v>3</v>
      </c>
      <c r="K69" s="6">
        <v>4</v>
      </c>
      <c r="L69" s="5">
        <v>3</v>
      </c>
      <c r="M69" s="6">
        <v>3</v>
      </c>
      <c r="N69" s="6">
        <v>3</v>
      </c>
      <c r="O69" s="6">
        <v>3</v>
      </c>
      <c r="P69" s="6">
        <v>3</v>
      </c>
      <c r="Q69" s="6">
        <v>3</v>
      </c>
      <c r="R69" s="6">
        <v>3</v>
      </c>
      <c r="S69" s="6">
        <v>2</v>
      </c>
      <c r="T69" s="6">
        <v>2</v>
      </c>
      <c r="U69" s="6">
        <v>2</v>
      </c>
      <c r="V69" s="5">
        <v>3</v>
      </c>
      <c r="W69" s="6">
        <v>2</v>
      </c>
      <c r="X69" s="6">
        <v>3</v>
      </c>
      <c r="Y69" s="6">
        <v>3</v>
      </c>
      <c r="Z69" s="6">
        <v>2</v>
      </c>
      <c r="AA69" s="7">
        <f t="shared" si="16"/>
        <v>1</v>
      </c>
      <c r="AB69" s="7">
        <f t="shared" si="17"/>
        <v>8</v>
      </c>
      <c r="AC69" s="7">
        <f t="shared" si="18"/>
        <v>13</v>
      </c>
      <c r="AD69" s="7">
        <f t="shared" si="19"/>
        <v>3</v>
      </c>
      <c r="AE69" s="7">
        <f t="shared" ref="AE69" si="20">SUM(AA69:AD69)</f>
        <v>25</v>
      </c>
    </row>
    <row r="70" spans="1:31" ht="13.5" customHeight="1">
      <c r="A70" s="107">
        <f t="shared" ref="A70" si="21">A69+1</f>
        <v>67</v>
      </c>
      <c r="B70" s="6">
        <v>3</v>
      </c>
      <c r="C70" s="6">
        <v>4</v>
      </c>
      <c r="D70" s="6">
        <v>3</v>
      </c>
      <c r="E70" s="6">
        <v>1</v>
      </c>
      <c r="F70" s="6">
        <v>3</v>
      </c>
      <c r="G70" s="6">
        <v>3</v>
      </c>
      <c r="H70" s="6">
        <v>2</v>
      </c>
      <c r="I70" s="6">
        <v>3</v>
      </c>
      <c r="J70" s="6">
        <v>2</v>
      </c>
      <c r="K70" s="6">
        <v>4</v>
      </c>
      <c r="L70" s="5">
        <v>3</v>
      </c>
      <c r="M70" s="6">
        <v>3</v>
      </c>
      <c r="N70" s="6">
        <v>3</v>
      </c>
      <c r="O70" s="6">
        <v>3</v>
      </c>
      <c r="P70" s="6">
        <v>3</v>
      </c>
      <c r="Q70" s="6">
        <v>3</v>
      </c>
      <c r="R70" s="6">
        <v>3</v>
      </c>
      <c r="S70" s="6">
        <v>3</v>
      </c>
      <c r="T70" s="6">
        <v>3</v>
      </c>
      <c r="U70" s="6">
        <v>2</v>
      </c>
      <c r="V70" s="5">
        <v>3</v>
      </c>
      <c r="W70" s="6">
        <v>2</v>
      </c>
      <c r="X70" s="6">
        <v>3</v>
      </c>
      <c r="Y70" s="6">
        <v>3</v>
      </c>
      <c r="Z70" s="6">
        <v>3</v>
      </c>
      <c r="AA70" s="7">
        <f t="shared" si="16"/>
        <v>1</v>
      </c>
      <c r="AB70" s="7">
        <f t="shared" si="17"/>
        <v>4</v>
      </c>
      <c r="AC70" s="7">
        <f t="shared" si="18"/>
        <v>18</v>
      </c>
      <c r="AD70" s="7">
        <f t="shared" si="19"/>
        <v>2</v>
      </c>
      <c r="AE70" s="7">
        <f>SUM(AA70:AD70)</f>
        <v>25</v>
      </c>
    </row>
    <row r="71" spans="1:31" ht="13.5" customHeight="1">
      <c r="A71" s="107">
        <f>A70+1</f>
        <v>68</v>
      </c>
      <c r="B71" s="6">
        <v>1</v>
      </c>
      <c r="C71" s="6">
        <v>1</v>
      </c>
      <c r="D71" s="6">
        <v>2</v>
      </c>
      <c r="E71" s="6">
        <v>4</v>
      </c>
      <c r="F71" s="6">
        <v>3</v>
      </c>
      <c r="G71" s="6">
        <v>3</v>
      </c>
      <c r="H71" s="6">
        <v>2</v>
      </c>
      <c r="I71" s="6">
        <v>1</v>
      </c>
      <c r="J71" s="6">
        <v>2</v>
      </c>
      <c r="K71" s="6">
        <v>4</v>
      </c>
      <c r="L71" s="5">
        <v>3</v>
      </c>
      <c r="M71" s="6">
        <v>3</v>
      </c>
      <c r="N71" s="6">
        <v>3</v>
      </c>
      <c r="O71" s="6">
        <v>3</v>
      </c>
      <c r="P71" s="6">
        <v>3</v>
      </c>
      <c r="Q71" s="6">
        <v>3</v>
      </c>
      <c r="R71" s="6">
        <v>3</v>
      </c>
      <c r="S71" s="6">
        <v>2</v>
      </c>
      <c r="T71" s="6">
        <v>4</v>
      </c>
      <c r="U71" s="6">
        <v>2</v>
      </c>
      <c r="V71" s="5">
        <v>3</v>
      </c>
      <c r="W71" s="6">
        <v>2</v>
      </c>
      <c r="X71" s="6">
        <v>3</v>
      </c>
      <c r="Y71" s="6">
        <v>3</v>
      </c>
      <c r="Z71" s="6">
        <v>4</v>
      </c>
      <c r="AA71" s="7">
        <f t="shared" si="16"/>
        <v>3</v>
      </c>
      <c r="AB71" s="7">
        <f t="shared" si="17"/>
        <v>6</v>
      </c>
      <c r="AC71" s="7">
        <f t="shared" si="18"/>
        <v>12</v>
      </c>
      <c r="AD71" s="7">
        <f t="shared" si="19"/>
        <v>4</v>
      </c>
      <c r="AE71" s="7">
        <f>SUM(AA71:AD71)</f>
        <v>25</v>
      </c>
    </row>
    <row r="72" spans="1:31" ht="13.5" customHeight="1">
      <c r="A72" s="107">
        <f>A71+1</f>
        <v>69</v>
      </c>
      <c r="B72" s="6">
        <v>2</v>
      </c>
      <c r="C72" s="6">
        <v>1</v>
      </c>
      <c r="D72" s="6">
        <v>4</v>
      </c>
      <c r="E72" s="6">
        <v>4</v>
      </c>
      <c r="F72" s="6">
        <v>3</v>
      </c>
      <c r="G72" s="6">
        <v>3</v>
      </c>
      <c r="H72" s="6">
        <v>2</v>
      </c>
      <c r="I72" s="6">
        <v>1</v>
      </c>
      <c r="J72" s="6">
        <v>2</v>
      </c>
      <c r="K72" s="6">
        <v>4</v>
      </c>
      <c r="L72" s="5">
        <v>3</v>
      </c>
      <c r="M72" s="6">
        <v>3</v>
      </c>
      <c r="N72" s="6">
        <v>3</v>
      </c>
      <c r="O72" s="6">
        <v>3</v>
      </c>
      <c r="P72" s="6">
        <v>3</v>
      </c>
      <c r="Q72" s="6">
        <v>3</v>
      </c>
      <c r="R72" s="6">
        <v>3</v>
      </c>
      <c r="S72" s="6">
        <v>2</v>
      </c>
      <c r="T72" s="6">
        <v>4</v>
      </c>
      <c r="U72" s="6">
        <v>2</v>
      </c>
      <c r="V72" s="5">
        <v>3</v>
      </c>
      <c r="W72" s="6">
        <v>2</v>
      </c>
      <c r="X72" s="6">
        <v>3</v>
      </c>
      <c r="Y72" s="6">
        <v>3</v>
      </c>
      <c r="Z72" s="6">
        <v>4</v>
      </c>
      <c r="AA72" s="7">
        <f t="shared" si="16"/>
        <v>2</v>
      </c>
      <c r="AB72" s="7">
        <f t="shared" si="17"/>
        <v>6</v>
      </c>
      <c r="AC72" s="7">
        <f t="shared" si="18"/>
        <v>12</v>
      </c>
      <c r="AD72" s="7">
        <f t="shared" si="19"/>
        <v>5</v>
      </c>
      <c r="AE72" s="7">
        <f>SUM(AA72:AD72)</f>
        <v>25</v>
      </c>
    </row>
    <row r="73" spans="1:31" ht="13.5" customHeight="1">
      <c r="A73" s="107">
        <v>70</v>
      </c>
      <c r="B73" s="6">
        <v>2</v>
      </c>
      <c r="C73" s="6">
        <v>1</v>
      </c>
      <c r="D73" s="6">
        <v>4</v>
      </c>
      <c r="E73" s="6">
        <v>4</v>
      </c>
      <c r="F73" s="6">
        <v>3</v>
      </c>
      <c r="G73" s="6">
        <v>3</v>
      </c>
      <c r="H73" s="6">
        <v>2</v>
      </c>
      <c r="I73" s="6">
        <v>1</v>
      </c>
      <c r="J73" s="6">
        <v>2</v>
      </c>
      <c r="K73" s="6">
        <v>4</v>
      </c>
      <c r="L73" s="6">
        <v>3</v>
      </c>
      <c r="M73" s="6">
        <v>3</v>
      </c>
      <c r="N73" s="6">
        <v>3</v>
      </c>
      <c r="O73" s="6">
        <v>3</v>
      </c>
      <c r="P73" s="6">
        <v>3</v>
      </c>
      <c r="Q73" s="6">
        <v>3</v>
      </c>
      <c r="R73" s="6">
        <v>3</v>
      </c>
      <c r="S73" s="6">
        <v>2</v>
      </c>
      <c r="T73" s="6">
        <v>4</v>
      </c>
      <c r="U73" s="6">
        <v>2</v>
      </c>
      <c r="V73" s="6">
        <v>3</v>
      </c>
      <c r="W73" s="6">
        <v>2</v>
      </c>
      <c r="X73" s="6">
        <v>3</v>
      </c>
      <c r="Y73" s="6">
        <v>3</v>
      </c>
      <c r="Z73" s="6">
        <v>2</v>
      </c>
      <c r="AA73" s="7">
        <f t="shared" si="16"/>
        <v>2</v>
      </c>
      <c r="AB73" s="7">
        <f t="shared" si="17"/>
        <v>7</v>
      </c>
      <c r="AC73" s="7">
        <f t="shared" si="18"/>
        <v>12</v>
      </c>
      <c r="AD73" s="7">
        <f t="shared" si="19"/>
        <v>4</v>
      </c>
      <c r="AE73" s="7">
        <f t="shared" ref="AE73" si="22">SUM(AA73:AD73)</f>
        <v>25</v>
      </c>
    </row>
    <row r="74" spans="1:31" ht="13.5" customHeight="1">
      <c r="A74" s="107">
        <v>71</v>
      </c>
      <c r="B74" s="6">
        <v>2</v>
      </c>
      <c r="C74" s="6">
        <v>2</v>
      </c>
      <c r="D74" s="6">
        <v>4</v>
      </c>
      <c r="E74" s="6">
        <v>3</v>
      </c>
      <c r="F74" s="6">
        <v>2</v>
      </c>
      <c r="G74" s="6">
        <v>3</v>
      </c>
      <c r="H74" s="6">
        <v>3</v>
      </c>
      <c r="I74" s="6">
        <v>4</v>
      </c>
      <c r="J74" s="6">
        <v>3</v>
      </c>
      <c r="K74" s="6">
        <v>4</v>
      </c>
      <c r="L74" s="6">
        <v>3</v>
      </c>
      <c r="M74" s="6">
        <v>3</v>
      </c>
      <c r="N74" s="6">
        <v>3</v>
      </c>
      <c r="O74" s="6">
        <v>4</v>
      </c>
      <c r="P74" s="6">
        <v>4</v>
      </c>
      <c r="Q74" s="6">
        <v>4</v>
      </c>
      <c r="R74" s="6">
        <v>4</v>
      </c>
      <c r="S74" s="6">
        <v>4</v>
      </c>
      <c r="T74" s="6">
        <v>3</v>
      </c>
      <c r="U74" s="6">
        <v>2</v>
      </c>
      <c r="V74" s="6">
        <v>3</v>
      </c>
      <c r="W74" s="6">
        <v>3</v>
      </c>
      <c r="X74" s="6">
        <v>3</v>
      </c>
      <c r="Y74" s="6">
        <v>3</v>
      </c>
      <c r="Z74" s="6">
        <v>4</v>
      </c>
      <c r="AA74" s="7">
        <f t="shared" si="16"/>
        <v>0</v>
      </c>
      <c r="AB74" s="7">
        <f t="shared" si="17"/>
        <v>4</v>
      </c>
      <c r="AC74" s="7">
        <f t="shared" si="18"/>
        <v>12</v>
      </c>
      <c r="AD74" s="7">
        <f t="shared" si="19"/>
        <v>9</v>
      </c>
      <c r="AE74" s="7">
        <f>SUM(AA74:AD74)</f>
        <v>25</v>
      </c>
    </row>
    <row r="75" spans="1:31" ht="13.5" customHeight="1">
      <c r="A75" s="107">
        <v>72</v>
      </c>
      <c r="B75" s="6">
        <v>2</v>
      </c>
      <c r="C75" s="6">
        <v>2</v>
      </c>
      <c r="D75" s="6">
        <v>4</v>
      </c>
      <c r="E75" s="6">
        <v>4</v>
      </c>
      <c r="F75" s="6">
        <v>3</v>
      </c>
      <c r="G75" s="6">
        <v>3</v>
      </c>
      <c r="H75" s="6">
        <v>3</v>
      </c>
      <c r="I75" s="6">
        <v>4</v>
      </c>
      <c r="J75" s="6">
        <v>4</v>
      </c>
      <c r="K75" s="6">
        <v>3</v>
      </c>
      <c r="L75" s="6">
        <v>3</v>
      </c>
      <c r="M75" s="6">
        <v>3</v>
      </c>
      <c r="N75" s="6">
        <v>3</v>
      </c>
      <c r="O75" s="6">
        <v>4</v>
      </c>
      <c r="P75" s="6">
        <v>4</v>
      </c>
      <c r="Q75" s="6">
        <v>4</v>
      </c>
      <c r="R75" s="6">
        <v>4</v>
      </c>
      <c r="S75" s="6">
        <v>4</v>
      </c>
      <c r="T75" s="6">
        <v>4</v>
      </c>
      <c r="U75" s="6">
        <v>2</v>
      </c>
      <c r="V75" s="6">
        <v>3</v>
      </c>
      <c r="W75" s="6">
        <v>3</v>
      </c>
      <c r="X75" s="6">
        <v>3</v>
      </c>
      <c r="Y75" s="6">
        <v>3</v>
      </c>
      <c r="Z75" s="6">
        <v>4</v>
      </c>
      <c r="AA75" s="7">
        <f t="shared" si="16"/>
        <v>0</v>
      </c>
      <c r="AB75" s="7">
        <f t="shared" si="17"/>
        <v>3</v>
      </c>
      <c r="AC75" s="7">
        <f t="shared" si="18"/>
        <v>11</v>
      </c>
      <c r="AD75" s="7">
        <f t="shared" si="19"/>
        <v>11</v>
      </c>
      <c r="AE75" s="7">
        <f>SUM(AA75:AD75)</f>
        <v>25</v>
      </c>
    </row>
  </sheetData>
  <mergeCells count="1">
    <mergeCell ref="AA2:AD2"/>
  </mergeCells>
  <pageMargins left="0.70866141732283472" right="0.70866141732283472" top="0.74803149606299213" bottom="0.74803149606299213" header="0.31496062992125984" footer="0.31496062992125984"/>
  <pageSetup paperSize="9" scale="70" orientation="landscape" r:id="rId1"/>
  <headerFooter alignWithMargins="0"/>
</worksheet>
</file>

<file path=xl/worksheets/sheet7.xml><?xml version="1.0" encoding="utf-8"?>
<worksheet xmlns="http://schemas.openxmlformats.org/spreadsheetml/2006/main" xmlns:r="http://schemas.openxmlformats.org/officeDocument/2006/relationships">
  <dimension ref="A1:E19"/>
  <sheetViews>
    <sheetView tabSelected="1" workbookViewId="0">
      <selection activeCell="E7" sqref="E7"/>
    </sheetView>
  </sheetViews>
  <sheetFormatPr defaultRowHeight="15"/>
  <cols>
    <col min="1" max="1" width="4.42578125" customWidth="1"/>
    <col min="2" max="2" width="30.140625" customWidth="1"/>
    <col min="3" max="3" width="23.5703125" customWidth="1"/>
    <col min="4" max="4" width="22.42578125" customWidth="1"/>
    <col min="5" max="5" width="18.85546875" customWidth="1"/>
  </cols>
  <sheetData>
    <row r="1" spans="1:5">
      <c r="E1" t="s">
        <v>236</v>
      </c>
    </row>
    <row r="2" spans="1:5" ht="15.75" thickBot="1">
      <c r="A2" s="191" t="s">
        <v>235</v>
      </c>
      <c r="B2" s="191"/>
      <c r="C2" s="191"/>
      <c r="D2" s="191"/>
      <c r="E2" s="191"/>
    </row>
    <row r="3" spans="1:5" ht="63.75">
      <c r="A3" s="96" t="s">
        <v>231</v>
      </c>
      <c r="B3" s="97" t="s">
        <v>237</v>
      </c>
      <c r="C3" s="97" t="s">
        <v>232</v>
      </c>
      <c r="D3" s="97" t="s">
        <v>233</v>
      </c>
      <c r="E3" s="97" t="s">
        <v>234</v>
      </c>
    </row>
    <row r="4" spans="1:5">
      <c r="A4" s="98"/>
      <c r="B4" s="98"/>
      <c r="C4" s="98"/>
      <c r="D4" s="98"/>
      <c r="E4" s="98"/>
    </row>
    <row r="5" spans="1:5" ht="51" customHeight="1">
      <c r="A5" s="146">
        <v>1</v>
      </c>
      <c r="B5" s="99" t="s">
        <v>32</v>
      </c>
      <c r="C5" s="98"/>
      <c r="D5" s="147"/>
      <c r="E5" s="98"/>
    </row>
    <row r="6" spans="1:5">
      <c r="A6" s="98"/>
      <c r="B6" s="98"/>
      <c r="C6" s="98"/>
      <c r="D6" s="98"/>
      <c r="E6" s="98"/>
    </row>
    <row r="7" spans="1:5">
      <c r="A7" s="98"/>
      <c r="B7" s="98"/>
      <c r="C7" s="145"/>
      <c r="D7" s="98"/>
      <c r="E7" s="146"/>
    </row>
    <row r="8" spans="1:5" ht="31.5">
      <c r="A8" s="146">
        <v>2</v>
      </c>
      <c r="B8" s="38" t="s">
        <v>55</v>
      </c>
      <c r="C8" s="145"/>
      <c r="D8" s="145"/>
      <c r="E8" s="98"/>
    </row>
    <row r="9" spans="1:5">
      <c r="A9" s="98"/>
      <c r="B9" s="98"/>
      <c r="C9" s="98"/>
      <c r="D9" s="98"/>
      <c r="E9" s="98"/>
    </row>
    <row r="10" spans="1:5">
      <c r="A10" s="98"/>
      <c r="B10" s="98"/>
      <c r="C10" s="98"/>
      <c r="D10" s="98"/>
      <c r="E10" s="98"/>
    </row>
    <row r="11" spans="1:5">
      <c r="A11" s="98"/>
      <c r="B11" s="98"/>
      <c r="C11" s="98"/>
      <c r="D11" s="98"/>
      <c r="E11" s="98"/>
    </row>
    <row r="12" spans="1:5">
      <c r="A12" s="98"/>
      <c r="B12" s="98"/>
      <c r="C12" s="98"/>
      <c r="D12" s="98"/>
      <c r="E12" s="98"/>
    </row>
    <row r="13" spans="1:5">
      <c r="A13" s="98"/>
      <c r="B13" s="98"/>
      <c r="C13" s="98"/>
      <c r="D13" s="98"/>
      <c r="E13" s="98"/>
    </row>
    <row r="14" spans="1:5">
      <c r="A14" s="98"/>
      <c r="B14" s="98"/>
      <c r="C14" s="98"/>
      <c r="D14" s="98"/>
      <c r="E14" s="98"/>
    </row>
    <row r="15" spans="1:5">
      <c r="A15" s="98"/>
      <c r="B15" s="98"/>
      <c r="C15" s="98"/>
      <c r="D15" s="98"/>
      <c r="E15" s="98"/>
    </row>
    <row r="16" spans="1:5">
      <c r="A16" s="98"/>
      <c r="B16" s="98"/>
      <c r="C16" s="98"/>
      <c r="D16" s="98"/>
      <c r="E16" s="98"/>
    </row>
    <row r="17" spans="1:5">
      <c r="A17" s="98"/>
      <c r="B17" s="98"/>
      <c r="C17" s="98"/>
      <c r="D17" s="98"/>
      <c r="E17" s="98"/>
    </row>
    <row r="18" spans="1:5">
      <c r="A18" s="98"/>
      <c r="B18" s="98"/>
      <c r="C18" s="98"/>
      <c r="D18" s="98"/>
      <c r="E18" s="98"/>
    </row>
    <row r="19" spans="1:5">
      <c r="A19" s="98"/>
      <c r="B19" s="98"/>
      <c r="C19" s="98"/>
      <c r="D19" s="98"/>
      <c r="E19" s="98"/>
    </row>
  </sheetData>
  <mergeCells count="1">
    <mergeCell ref="A2:E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ELP1</vt:lpstr>
      <vt:lpstr>2.ELP2</vt:lpstr>
      <vt:lpstr>ELP3</vt:lpstr>
      <vt:lpstr>ELP4</vt:lpstr>
      <vt:lpstr>ELP5</vt:lpstr>
      <vt:lpstr>1.Jawaban Questioneer</vt:lpstr>
      <vt:lpstr>Lam1 RTP</vt:lpstr>
      <vt:lpstr>'2.ELP2'!Print_Area</vt:lpstr>
      <vt:lpstr>'ELP3'!Print_Area</vt:lpstr>
      <vt:lpstr>'ELP4'!Print_Area</vt:lpstr>
      <vt:lpstr>'2.ELP2'!Print_Titles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Acer</dc:creator>
  <cp:lastModifiedBy>User</cp:lastModifiedBy>
  <cp:lastPrinted>2017-09-27T02:46:27Z</cp:lastPrinted>
  <dcterms:created xsi:type="dcterms:W3CDTF">2006-09-16T00:00:00Z</dcterms:created>
  <dcterms:modified xsi:type="dcterms:W3CDTF">2017-10-09T02:17:40Z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1033-9.1.0.4746</vt:lpwstr>
  </property>
</Properties>
</file>