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320" windowHeight="6990" activeTab="4"/>
  </bookViews>
  <sheets>
    <sheet name="LRA 13 " sheetId="51" r:id="rId1"/>
    <sheet name="LO " sheetId="54" r:id="rId2"/>
    <sheet name="LPE " sheetId="55" r:id="rId3"/>
    <sheet name="Neraca Akrual" sheetId="58" r:id="rId4"/>
    <sheet name="Neraca Akrual (3)" sheetId="56" r:id="rId5"/>
  </sheets>
  <definedNames>
    <definedName name="_xlnm.Print_Area" localSheetId="3">'Neraca Akrual'!$A$1:$C$82</definedName>
    <definedName name="_xlnm.Print_Area" localSheetId="4">'Neraca Akrual (3)'!$A$1:$C$71</definedName>
  </definedNames>
  <calcPr calcId="144525"/>
</workbook>
</file>

<file path=xl/calcChain.xml><?xml version="1.0" encoding="utf-8"?>
<calcChain xmlns="http://schemas.openxmlformats.org/spreadsheetml/2006/main">
  <c r="D29" i="56" l="1"/>
  <c r="E24" i="51" l="1"/>
  <c r="D24" i="51"/>
  <c r="F24" i="51"/>
  <c r="F22" i="51"/>
  <c r="G18" i="51"/>
  <c r="F18" i="51"/>
  <c r="E19" i="51"/>
  <c r="E25" i="51" s="1"/>
  <c r="D19" i="51"/>
  <c r="D25" i="51" s="1"/>
  <c r="G25" i="51" s="1"/>
  <c r="F19" i="51" l="1"/>
  <c r="G19" i="51"/>
  <c r="G24" i="51"/>
  <c r="E40" i="58"/>
  <c r="C50" i="58" l="1"/>
  <c r="C51" i="58" s="1"/>
  <c r="C40" i="58"/>
  <c r="C70" i="58" s="1"/>
  <c r="C31" i="58"/>
  <c r="C69" i="58" s="1"/>
  <c r="C72" i="58" s="1"/>
  <c r="C73" i="58" s="1"/>
  <c r="C22" i="58"/>
  <c r="C41" i="58" s="1"/>
  <c r="E41" i="58" s="1"/>
  <c r="B90" i="58"/>
  <c r="B91" i="58" s="1"/>
  <c r="B72" i="58"/>
  <c r="B50" i="58"/>
  <c r="B51" i="58" s="1"/>
  <c r="B40" i="58"/>
  <c r="B28" i="58"/>
  <c r="B26" i="58"/>
  <c r="B22" i="58"/>
  <c r="B31" i="58" l="1"/>
  <c r="B41" i="58"/>
  <c r="C85" i="58"/>
  <c r="E42" i="58" s="1"/>
  <c r="B73" i="58"/>
  <c r="B61" i="56"/>
  <c r="C54" i="56"/>
  <c r="C61" i="56" s="1"/>
  <c r="C49" i="56"/>
  <c r="B49" i="56"/>
  <c r="C39" i="56"/>
  <c r="B39" i="56"/>
  <c r="C30" i="56"/>
  <c r="B27" i="56"/>
  <c r="B25" i="56"/>
  <c r="C21" i="56"/>
  <c r="B21" i="56"/>
  <c r="C15" i="55"/>
  <c r="B15" i="54"/>
  <c r="B16" i="54" s="1"/>
  <c r="B26" i="54" s="1"/>
  <c r="B24" i="54"/>
  <c r="B25" i="54"/>
  <c r="B85" i="58" l="1"/>
  <c r="B30" i="56"/>
  <c r="B40" i="56" s="1"/>
  <c r="C40" i="56"/>
  <c r="B62" i="56"/>
  <c r="C62" i="56"/>
  <c r="C74" i="56" s="1"/>
  <c r="B50" i="56"/>
  <c r="C50" i="56"/>
  <c r="F23" i="51"/>
  <c r="F25" i="51" l="1"/>
  <c r="B74" i="56"/>
  <c r="G23" i="51" l="1"/>
  <c r="G22" i="51"/>
  <c r="E13" i="51"/>
  <c r="E14" i="51" s="1"/>
  <c r="D13" i="51"/>
  <c r="D14" i="51" s="1"/>
  <c r="D26" i="51" s="1"/>
  <c r="G11" i="51"/>
  <c r="G13" i="51" s="1"/>
  <c r="G14" i="51" s="1"/>
  <c r="F11" i="51"/>
  <c r="E26" i="51" l="1"/>
  <c r="F26" i="51" s="1"/>
  <c r="F13" i="51"/>
  <c r="F14" i="51" s="1"/>
  <c r="G26" i="51" l="1"/>
</calcChain>
</file>

<file path=xl/comments1.xml><?xml version="1.0" encoding="utf-8"?>
<comments xmlns="http://schemas.openxmlformats.org/spreadsheetml/2006/main">
  <authors>
    <author>Hp</author>
  </authors>
  <commentList>
    <comment ref="C8" authorId="0">
      <text>
        <r>
          <rPr>
            <sz val="9"/>
            <color indexed="81"/>
            <rFont val="Tahoma"/>
            <family val="2"/>
          </rPr>
          <t xml:space="preserve">Jumlah ekuitas akhir tahun 2014
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17" authorId="0">
      <text>
        <r>
          <rPr>
            <sz val="9"/>
            <color indexed="81"/>
            <rFont val="Tahoma"/>
            <family val="2"/>
          </rPr>
          <t>jumlah persediaan pada bulan yang bersangkutan</t>
        </r>
      </text>
    </comment>
    <comment ref="B53" authorId="0">
      <text>
        <r>
          <rPr>
            <sz val="9"/>
            <color indexed="81"/>
            <rFont val="Tahoma"/>
            <family val="2"/>
          </rPr>
          <t>jumlah surplus yg dpt di lihat pd LRA</t>
        </r>
      </text>
    </comment>
    <comment ref="B55" authorId="0">
      <text>
        <r>
          <rPr>
            <sz val="9"/>
            <color indexed="81"/>
            <rFont val="Tahoma"/>
            <family val="2"/>
          </rPr>
          <t>sama dengan jumlah persediaan</t>
        </r>
      </text>
    </comment>
    <comment ref="E90" authorId="0">
      <text>
        <r>
          <rPr>
            <sz val="9"/>
            <color indexed="81"/>
            <rFont val="Tahoma"/>
            <family val="2"/>
          </rPr>
          <t>jumlah SP2D s/d bulan yang bersangkutan - jumlah APBD (Lap. Pengesahan)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B16" authorId="0">
      <text>
        <r>
          <rPr>
            <sz val="9"/>
            <color indexed="81"/>
            <rFont val="Tahoma"/>
            <family val="2"/>
          </rPr>
          <t>jumlah persediaan pada bulan yang bersangkutan</t>
        </r>
      </text>
    </comment>
    <comment ref="B52" authorId="0">
      <text>
        <r>
          <rPr>
            <sz val="9"/>
            <color indexed="81"/>
            <rFont val="Tahoma"/>
            <family val="2"/>
          </rPr>
          <t>jumlah surplus yg dpt di lihat pd LRA</t>
        </r>
      </text>
    </comment>
    <comment ref="B54" authorId="0">
      <text>
        <r>
          <rPr>
            <sz val="9"/>
            <color indexed="81"/>
            <rFont val="Tahoma"/>
            <family val="2"/>
          </rPr>
          <t>Ekuitas awal - koreksi ekuitas ((63.123.934.313,05 - 451.775.136)</t>
        </r>
      </text>
    </comment>
    <comment ref="E79" authorId="0">
      <text>
        <r>
          <rPr>
            <sz val="9"/>
            <color indexed="81"/>
            <rFont val="Tahoma"/>
            <family val="2"/>
          </rPr>
          <t>jumlah SP2D s/d bulan yang bersangkutan - jumlah APBD (Lap. Pengesahan)</t>
        </r>
      </text>
    </comment>
  </commentList>
</comments>
</file>

<file path=xl/sharedStrings.xml><?xml version="1.0" encoding="utf-8"?>
<sst xmlns="http://schemas.openxmlformats.org/spreadsheetml/2006/main" count="213" uniqueCount="135">
  <si>
    <t>PEMERINTAH PROVINSI SUMATERA BARAT</t>
  </si>
  <si>
    <t>DINAS TENAGA KERJA DAN TRANSMIGRASI</t>
  </si>
  <si>
    <t>Uraian</t>
  </si>
  <si>
    <t>PENDAPATAN</t>
  </si>
  <si>
    <t>Pendapatan Asli Daerah</t>
  </si>
  <si>
    <t>BELANJA</t>
  </si>
  <si>
    <t>Belanja Tidak Langsung</t>
  </si>
  <si>
    <t>Belanja Pegawai</t>
  </si>
  <si>
    <t>Belanja Langsung</t>
  </si>
  <si>
    <t>Belanja Barang dan Jasa</t>
  </si>
  <si>
    <t>NERACA</t>
  </si>
  <si>
    <t>ASET</t>
  </si>
  <si>
    <t>ASET LANCAR</t>
  </si>
  <si>
    <t>Kas di Bendahara Pengeluaran</t>
  </si>
  <si>
    <t>Jumlah Aset lancar</t>
  </si>
  <si>
    <t>ASET TETAP</t>
  </si>
  <si>
    <t>Tanah</t>
  </si>
  <si>
    <t>Peralatan dan Mesin</t>
  </si>
  <si>
    <t>Gedung dan Bangunan</t>
  </si>
  <si>
    <t>Aset Tetap Lainnya</t>
  </si>
  <si>
    <t>Jumlah Aset Tetap</t>
  </si>
  <si>
    <t>ASET LAINNYA</t>
  </si>
  <si>
    <t>Aset Dalam Penelusuran</t>
  </si>
  <si>
    <t>Aset Dimanfaatkan Pihak Lain</t>
  </si>
  <si>
    <t>Jumlah Aset Lainnya</t>
  </si>
  <si>
    <t>JUMLAH ASET</t>
  </si>
  <si>
    <t>KEWAJIBAN JANGKA PENDEK</t>
  </si>
  <si>
    <t>Jumlah Kewajiban Jangka Pendek</t>
  </si>
  <si>
    <t>Cadangan Piutang</t>
  </si>
  <si>
    <t>Cadangan Persediaan</t>
  </si>
  <si>
    <t>JUMLAH KEWAJIBAN DAN EKUITAS DANA</t>
  </si>
  <si>
    <t>KEPALA DINAS</t>
  </si>
  <si>
    <t>H. SYOFYAN, SH.</t>
  </si>
  <si>
    <t>NIP. 19560816 198503 1 008</t>
  </si>
  <si>
    <t>CONTROL BALANCED</t>
  </si>
  <si>
    <t>Total SP2D</t>
  </si>
  <si>
    <t>Belanja APBD</t>
  </si>
  <si>
    <t>Total Contra Pos</t>
  </si>
  <si>
    <t xml:space="preserve">PER 31 DESEMBER 2015 DAN 31 DESEMBER 2014 </t>
  </si>
  <si>
    <t>%</t>
  </si>
  <si>
    <t xml:space="preserve">Lain lain PAD yang Syah </t>
  </si>
  <si>
    <t xml:space="preserve">Jumlah Belanja Tidak Langsung </t>
  </si>
  <si>
    <t xml:space="preserve">Belanja Modal </t>
  </si>
  <si>
    <t xml:space="preserve">KEGIATAN OPERASIONAL </t>
  </si>
  <si>
    <t xml:space="preserve">Pajak Darah - LO </t>
  </si>
  <si>
    <t xml:space="preserve">Retribusi daerah - LO </t>
  </si>
  <si>
    <t xml:space="preserve">Hasil pengelolaan kekayaan Daerah yang Dipisahkan - LO </t>
  </si>
  <si>
    <t xml:space="preserve">Lain-lain PAD yang Sah - LO </t>
  </si>
  <si>
    <t xml:space="preserve">BEBAN </t>
  </si>
  <si>
    <t xml:space="preserve">BEBAN OPERASI </t>
  </si>
  <si>
    <t>Beban Pegawai</t>
  </si>
  <si>
    <t>Beban Barang dan Jasa</t>
  </si>
  <si>
    <t xml:space="preserve">Beban Penyusutan dan Amortisasi </t>
  </si>
  <si>
    <t xml:space="preserve">Beban Penyisihan Piutang </t>
  </si>
  <si>
    <t>SURPLUS/DEFISIT LO</t>
  </si>
  <si>
    <t xml:space="preserve">Kas dan Setara Kas </t>
  </si>
  <si>
    <t xml:space="preserve">Piutang Pendapatan </t>
  </si>
  <si>
    <t xml:space="preserve">Penyisihan Piutang </t>
  </si>
  <si>
    <t xml:space="preserve">Beban Dibayar Dimuka </t>
  </si>
  <si>
    <t xml:space="preserve">Persediaan </t>
  </si>
  <si>
    <t xml:space="preserve">Konstruksi Dalam Pengerjaan </t>
  </si>
  <si>
    <t xml:space="preserve">Aset Tidak berwujud </t>
  </si>
  <si>
    <t xml:space="preserve">Aset Lain-lain </t>
  </si>
  <si>
    <t xml:space="preserve">Aset Tidak bermanfaat </t>
  </si>
  <si>
    <t xml:space="preserve">KEWAJIBAN </t>
  </si>
  <si>
    <t>Utang Perhitungan Pihak Ketiga ( PFK )</t>
  </si>
  <si>
    <t xml:space="preserve">Pendapatan Diterima Dimuka </t>
  </si>
  <si>
    <t xml:space="preserve">Utang Belanja </t>
  </si>
  <si>
    <t xml:space="preserve">Utang Jangka Pendek Lainnya </t>
  </si>
  <si>
    <t>JUMLAH KEWAJIBAN</t>
  </si>
  <si>
    <t xml:space="preserve">EKUITAS </t>
  </si>
  <si>
    <t xml:space="preserve">Ekuitas </t>
  </si>
  <si>
    <t xml:space="preserve">- Ekuitas </t>
  </si>
  <si>
    <t xml:space="preserve">- Surpulus /Defisit - LO </t>
  </si>
  <si>
    <t xml:space="preserve">Ekuitas SAL </t>
  </si>
  <si>
    <t xml:space="preserve">RK PPKD </t>
  </si>
  <si>
    <t>Ekuitas Awal</t>
  </si>
  <si>
    <t>RK PPKD</t>
  </si>
  <si>
    <t>Ekuitas Akhir</t>
  </si>
  <si>
    <t>Realisasi 2015</t>
  </si>
  <si>
    <t>Anggaran 2015</t>
  </si>
  <si>
    <t xml:space="preserve">LAPORAN OPERASIONAL  </t>
  </si>
  <si>
    <t>LAPORAN REALISASI ANGGARAN PENDAPATAN DAN BELANJA DAERAH</t>
  </si>
  <si>
    <t>Sisa Anggaran</t>
  </si>
  <si>
    <t>Jumlah Pendapatan Asli Daerah</t>
  </si>
  <si>
    <t>JUMLAH PENDAPATAN</t>
  </si>
  <si>
    <t>NO</t>
  </si>
  <si>
    <t>URAIAN</t>
  </si>
  <si>
    <t>Rp</t>
  </si>
  <si>
    <t>Koreksi ekuitas</t>
  </si>
  <si>
    <t>Surplus/Defisit LO</t>
  </si>
  <si>
    <t>2015</t>
  </si>
  <si>
    <t>PER 31 DESEMBER 2015</t>
  </si>
  <si>
    <t>LAPORAN PERUBAHAN EKUITAS TAHUN 2015</t>
  </si>
  <si>
    <t>2014 (Restatement)</t>
  </si>
  <si>
    <t xml:space="preserve">Pajak daerah </t>
  </si>
  <si>
    <t>Retribusi Daerah</t>
  </si>
  <si>
    <t xml:space="preserve"> ( VERSI PERMENDAGRI 13 ) </t>
  </si>
  <si>
    <t xml:space="preserve">TAHUN 2015 </t>
  </si>
  <si>
    <t xml:space="preserve">Jumlah Belanja </t>
  </si>
  <si>
    <t>SURPLUS/DEFISIT</t>
  </si>
  <si>
    <t>JUMLAH BEBAN</t>
  </si>
  <si>
    <t>JUMLAH SURPLUS/DEFISIT OPERASIONAL</t>
  </si>
  <si>
    <t>Dampak Kumulatif Perubahan Kebijakan/Kesalahan Mendasar</t>
  </si>
  <si>
    <t>PER 31 DESEMBER 2015 DAN 31 DESEMBER 2014 (Restatement)</t>
  </si>
  <si>
    <t>- Kas di Bendahara Penerimaan</t>
  </si>
  <si>
    <t>- Kas di Bendahara Pengeluaran</t>
  </si>
  <si>
    <t xml:space="preserve">- Kas di BLUD </t>
  </si>
  <si>
    <t>- Setara Kas</t>
  </si>
  <si>
    <t>Jalan, Irigasi dan Jaringan</t>
  </si>
  <si>
    <t>Akumulasi Penyusutan dan Amortisasi</t>
  </si>
  <si>
    <t>Akumulasi Amortisasi Aset Tidak Berwujud</t>
  </si>
  <si>
    <t>Akumulasi Penyusutan Aset Lain - lain</t>
  </si>
  <si>
    <t>Perubahan SAL</t>
  </si>
  <si>
    <t>Surplus/Defisit LRA</t>
  </si>
  <si>
    <t>Ekuitas untuk di konsolidasikan</t>
  </si>
  <si>
    <t xml:space="preserve">Jumlah Ekuitas </t>
  </si>
  <si>
    <t>Padang,        Januari 2016</t>
  </si>
  <si>
    <t xml:space="preserve">- Piutang Pajak Daerah </t>
  </si>
  <si>
    <t xml:space="preserve">- Piutang Retribusi </t>
  </si>
  <si>
    <t xml:space="preserve">- Penyisihan Piutang Pendapatan </t>
  </si>
  <si>
    <t>Utang Belanja Pegawai</t>
  </si>
  <si>
    <t>Utang Belanja Barang dan Jasa</t>
  </si>
  <si>
    <t>Ekuitas Untuk di konsolidasikan</t>
  </si>
  <si>
    <t>Ekuitas Dana Lancar</t>
  </si>
  <si>
    <t>Surplus/Defisit</t>
  </si>
  <si>
    <t>Pendapatan yang ditangguhkan</t>
  </si>
  <si>
    <t>Dana yang harus disediakan utk. Pemby. Utang JK. Pendek</t>
  </si>
  <si>
    <t>Ekuitas Dana Investasi</t>
  </si>
  <si>
    <t>Diinvestasikan dalam Aset Tetap</t>
  </si>
  <si>
    <t>Diinvestasikan dalam Aset Lainnya</t>
  </si>
  <si>
    <t>Jumlah Belanja Langsung</t>
  </si>
  <si>
    <t>AUDITED</t>
  </si>
  <si>
    <t>2015 (Audited)</t>
  </si>
  <si>
    <t>2014 (Audited)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</si>
</sst>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6" formatCode="_(* #,##0.00_);_(* \(#,##0.00\);_(* &quot;-&quot;_);_(@_)"/>
    <numFmt numFmtId="167" formatCode="_(* #,##0.0000_);_(* \(#,##0.0000\);_(* &quot;-&quot;??_);_(@_)"/>
    <numFmt numFmtId="168" formatCode="_(* #.##0.00_);_(* \(#.##0.00\);_(* &quot;-&quot;??_);_(@_)"/>
  </numFmts>
  <fonts count="2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theme="0"/>
      <name val="Calibri"/>
      <family val="2"/>
      <charset val="1"/>
      <scheme val="minor"/>
    </font>
    <font>
      <sz val="9"/>
      <color indexed="81"/>
      <name val="Tahoma"/>
      <family val="2"/>
    </font>
    <font>
      <sz val="10"/>
      <name val="Arial Narrow"/>
      <family val="2"/>
    </font>
    <font>
      <sz val="1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name val="Arial Narrow"/>
      <family val="2"/>
    </font>
    <font>
      <sz val="9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1" fontId="6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02">
    <xf numFmtId="0" fontId="0" fillId="0" borderId="0" xfId="0"/>
    <xf numFmtId="0" fontId="7" fillId="0" borderId="0" xfId="0" applyFont="1" applyFill="1"/>
    <xf numFmtId="43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43" fontId="9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43" fontId="0" fillId="0" borderId="9" xfId="0" applyNumberFormat="1" applyBorder="1"/>
    <xf numFmtId="43" fontId="9" fillId="0" borderId="11" xfId="0" applyNumberFormat="1" applyFont="1" applyBorder="1"/>
    <xf numFmtId="0" fontId="9" fillId="0" borderId="12" xfId="0" applyFont="1" applyBorder="1"/>
    <xf numFmtId="0" fontId="5" fillId="0" borderId="0" xfId="0" applyFont="1"/>
    <xf numFmtId="41" fontId="0" fillId="0" borderId="15" xfId="1" applyFont="1" applyBorder="1"/>
    <xf numFmtId="0" fontId="0" fillId="0" borderId="12" xfId="0" applyBorder="1"/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8" xfId="0" applyFont="1" applyBorder="1"/>
    <xf numFmtId="43" fontId="6" fillId="0" borderId="18" xfId="3" applyFont="1" applyBorder="1"/>
    <xf numFmtId="0" fontId="0" fillId="0" borderId="0" xfId="0" applyBorder="1"/>
    <xf numFmtId="0" fontId="10" fillId="0" borderId="19" xfId="0" applyFont="1" applyBorder="1"/>
    <xf numFmtId="43" fontId="6" fillId="0" borderId="19" xfId="3" applyFont="1" applyBorder="1"/>
    <xf numFmtId="0" fontId="0" fillId="0" borderId="19" xfId="0" applyBorder="1"/>
    <xf numFmtId="43" fontId="10" fillId="0" borderId="17" xfId="3" applyFont="1" applyBorder="1"/>
    <xf numFmtId="43" fontId="6" fillId="0" borderId="20" xfId="3" applyFont="1" applyBorder="1"/>
    <xf numFmtId="0" fontId="11" fillId="0" borderId="19" xfId="0" applyFont="1" applyBorder="1"/>
    <xf numFmtId="43" fontId="6" fillId="0" borderId="21" xfId="3" applyFont="1" applyBorder="1"/>
    <xf numFmtId="43" fontId="10" fillId="3" borderId="17" xfId="3" applyFont="1" applyFill="1" applyBorder="1"/>
    <xf numFmtId="0" fontId="13" fillId="4" borderId="0" xfId="0" applyFont="1" applyFill="1"/>
    <xf numFmtId="43" fontId="13" fillId="4" borderId="0" xfId="0" applyNumberFormat="1" applyFont="1" applyFill="1"/>
    <xf numFmtId="4" fontId="0" fillId="0" borderId="0" xfId="0" applyNumberFormat="1"/>
    <xf numFmtId="39" fontId="0" fillId="0" borderId="0" xfId="0" applyNumberFormat="1"/>
    <xf numFmtId="3" fontId="0" fillId="0" borderId="0" xfId="0" applyNumberFormat="1"/>
    <xf numFmtId="43" fontId="6" fillId="0" borderId="19" xfId="3" applyNumberFormat="1" applyFont="1" applyBorder="1"/>
    <xf numFmtId="43" fontId="0" fillId="0" borderId="0" xfId="0" applyNumberFormat="1" applyBorder="1"/>
    <xf numFmtId="41" fontId="0" fillId="0" borderId="0" xfId="1" applyFont="1"/>
    <xf numFmtId="41" fontId="9" fillId="0" borderId="23" xfId="1" applyFont="1" applyBorder="1"/>
    <xf numFmtId="41" fontId="0" fillId="0" borderId="0" xfId="1" applyFont="1" applyBorder="1"/>
    <xf numFmtId="164" fontId="0" fillId="0" borderId="0" xfId="3" applyNumberFormat="1" applyFont="1"/>
    <xf numFmtId="164" fontId="0" fillId="0" borderId="0" xfId="3" applyNumberFormat="1" applyFont="1" applyBorder="1"/>
    <xf numFmtId="43" fontId="0" fillId="0" borderId="19" xfId="3" quotePrefix="1" applyFont="1" applyBorder="1" applyAlignment="1">
      <alignment horizontal="right"/>
    </xf>
    <xf numFmtId="166" fontId="9" fillId="0" borderId="6" xfId="1" applyNumberFormat="1" applyFont="1" applyBorder="1"/>
    <xf numFmtId="41" fontId="9" fillId="0" borderId="6" xfId="1" applyNumberFormat="1" applyFont="1" applyBorder="1"/>
    <xf numFmtId="43" fontId="16" fillId="0" borderId="19" xfId="3" applyFont="1" applyBorder="1"/>
    <xf numFmtId="0" fontId="4" fillId="0" borderId="0" xfId="0" applyFont="1"/>
    <xf numFmtId="166" fontId="5" fillId="0" borderId="15" xfId="1" applyNumberFormat="1" applyFont="1" applyBorder="1"/>
    <xf numFmtId="166" fontId="5" fillId="2" borderId="15" xfId="1" applyNumberFormat="1" applyFont="1" applyFill="1" applyBorder="1"/>
    <xf numFmtId="43" fontId="9" fillId="0" borderId="6" xfId="0" applyNumberFormat="1" applyFont="1" applyBorder="1"/>
    <xf numFmtId="166" fontId="0" fillId="0" borderId="11" xfId="1" applyNumberFormat="1" applyFont="1" applyBorder="1"/>
    <xf numFmtId="0" fontId="17" fillId="0" borderId="19" xfId="0" applyFont="1" applyBorder="1"/>
    <xf numFmtId="43" fontId="17" fillId="0" borderId="19" xfId="3" applyFont="1" applyBorder="1"/>
    <xf numFmtId="0" fontId="17" fillId="0" borderId="0" xfId="0" applyFont="1" applyBorder="1"/>
    <xf numFmtId="0" fontId="17" fillId="0" borderId="0" xfId="0" applyFont="1"/>
    <xf numFmtId="43" fontId="18" fillId="0" borderId="19" xfId="3" applyFont="1" applyBorder="1"/>
    <xf numFmtId="43" fontId="10" fillId="0" borderId="19" xfId="3" applyFont="1" applyBorder="1"/>
    <xf numFmtId="43" fontId="19" fillId="0" borderId="19" xfId="3" applyFont="1" applyBorder="1"/>
    <xf numFmtId="15" fontId="10" fillId="0" borderId="17" xfId="0" quotePrefix="1" applyNumberFormat="1" applyFont="1" applyBorder="1" applyAlignment="1">
      <alignment horizontal="center" vertical="center" wrapText="1"/>
    </xf>
    <xf numFmtId="49" fontId="10" fillId="0" borderId="17" xfId="0" quotePrefix="1" applyNumberFormat="1" applyFont="1" applyBorder="1" applyAlignment="1">
      <alignment horizontal="center" vertical="center" wrapText="1"/>
    </xf>
    <xf numFmtId="0" fontId="0" fillId="0" borderId="19" xfId="0" quotePrefix="1" applyBorder="1"/>
    <xf numFmtId="0" fontId="11" fillId="0" borderId="19" xfId="0" quotePrefix="1" applyFont="1" applyBorder="1"/>
    <xf numFmtId="168" fontId="0" fillId="0" borderId="0" xfId="0" applyNumberFormat="1" applyBorder="1"/>
    <xf numFmtId="4" fontId="3" fillId="0" borderId="0" xfId="0" applyNumberFormat="1" applyFont="1"/>
    <xf numFmtId="4" fontId="3" fillId="0" borderId="13" xfId="0" applyNumberFormat="1" applyFont="1" applyBorder="1"/>
    <xf numFmtId="4" fontId="20" fillId="0" borderId="0" xfId="0" applyNumberFormat="1" applyFont="1" applyFill="1" applyAlignment="1"/>
    <xf numFmtId="4" fontId="20" fillId="0" borderId="0" xfId="0" applyNumberFormat="1" applyFont="1" applyFill="1"/>
    <xf numFmtId="4" fontId="20" fillId="0" borderId="0" xfId="0" applyNumberFormat="1" applyFont="1"/>
    <xf numFmtId="43" fontId="20" fillId="0" borderId="13" xfId="1" applyNumberFormat="1" applyFont="1" applyBorder="1"/>
    <xf numFmtId="0" fontId="25" fillId="0" borderId="0" xfId="0" applyFont="1"/>
    <xf numFmtId="15" fontId="24" fillId="5" borderId="35" xfId="0" applyNumberFormat="1" applyFont="1" applyFill="1" applyBorder="1" applyAlignment="1">
      <alignment horizontal="center" vertical="center"/>
    </xf>
    <xf numFmtId="0" fontId="24" fillId="0" borderId="0" xfId="0" applyFont="1"/>
    <xf numFmtId="0" fontId="24" fillId="5" borderId="30" xfId="0" applyFont="1" applyFill="1" applyBorder="1" applyAlignment="1">
      <alignment horizontal="center" vertical="center"/>
    </xf>
    <xf numFmtId="0" fontId="24" fillId="7" borderId="37" xfId="0" applyFont="1" applyFill="1" applyBorder="1"/>
    <xf numFmtId="166" fontId="7" fillId="6" borderId="38" xfId="1" applyNumberFormat="1" applyFont="1" applyFill="1" applyBorder="1"/>
    <xf numFmtId="0" fontId="25" fillId="0" borderId="11" xfId="0" applyFont="1" applyBorder="1"/>
    <xf numFmtId="0" fontId="22" fillId="0" borderId="13" xfId="0" applyFont="1" applyBorder="1"/>
    <xf numFmtId="166" fontId="22" fillId="2" borderId="13" xfId="1" applyNumberFormat="1" applyFont="1" applyFill="1" applyBorder="1"/>
    <xf numFmtId="0" fontId="22" fillId="0" borderId="10" xfId="0" applyFont="1" applyBorder="1"/>
    <xf numFmtId="0" fontId="24" fillId="6" borderId="40" xfId="0" applyFont="1" applyFill="1" applyBorder="1"/>
    <xf numFmtId="166" fontId="7" fillId="6" borderId="41" xfId="0" applyNumberFormat="1" applyFont="1" applyFill="1" applyBorder="1"/>
    <xf numFmtId="0" fontId="22" fillId="0" borderId="0" xfId="0" applyFont="1"/>
    <xf numFmtId="0" fontId="26" fillId="0" borderId="0" xfId="0" applyFont="1"/>
    <xf numFmtId="166" fontId="0" fillId="0" borderId="0" xfId="0" applyNumberFormat="1"/>
    <xf numFmtId="43" fontId="9" fillId="0" borderId="0" xfId="3" applyFont="1"/>
    <xf numFmtId="43" fontId="9" fillId="0" borderId="0" xfId="0" applyNumberFormat="1" applyFont="1"/>
    <xf numFmtId="43" fontId="3" fillId="0" borderId="19" xfId="3" applyFont="1" applyBorder="1"/>
    <xf numFmtId="43" fontId="0" fillId="0" borderId="19" xfId="3" applyFont="1" applyBorder="1"/>
    <xf numFmtId="0" fontId="3" fillId="0" borderId="19" xfId="0" applyFont="1" applyBorder="1"/>
    <xf numFmtId="43" fontId="0" fillId="0" borderId="0" xfId="3" applyFont="1"/>
    <xf numFmtId="166" fontId="5" fillId="0" borderId="0" xfId="0" applyNumberFormat="1" applyFont="1"/>
    <xf numFmtId="43" fontId="25" fillId="0" borderId="0" xfId="0" applyNumberFormat="1" applyFont="1"/>
    <xf numFmtId="166" fontId="25" fillId="0" borderId="0" xfId="0" applyNumberFormat="1" applyFont="1"/>
    <xf numFmtId="41" fontId="0" fillId="0" borderId="0" xfId="0" applyNumberFormat="1"/>
    <xf numFmtId="41" fontId="25" fillId="0" borderId="0" xfId="1" applyFont="1"/>
    <xf numFmtId="168" fontId="25" fillId="0" borderId="0" xfId="0" applyNumberFormat="1" applyFont="1"/>
    <xf numFmtId="41" fontId="25" fillId="0" borderId="0" xfId="0" applyNumberFormat="1" applyFont="1"/>
    <xf numFmtId="41" fontId="3" fillId="0" borderId="19" xfId="1" applyFont="1" applyBorder="1"/>
    <xf numFmtId="3" fontId="15" fillId="0" borderId="43" xfId="0" applyNumberFormat="1" applyFont="1" applyFill="1" applyBorder="1"/>
    <xf numFmtId="3" fontId="0" fillId="0" borderId="0" xfId="0" applyNumberFormat="1" applyBorder="1"/>
    <xf numFmtId="0" fontId="0" fillId="0" borderId="0" xfId="0" applyBorder="1" applyAlignment="1">
      <alignment horizontal="right"/>
    </xf>
    <xf numFmtId="37" fontId="23" fillId="0" borderId="0" xfId="0" applyNumberFormat="1" applyFont="1" applyFill="1" applyBorder="1" applyAlignment="1">
      <alignment vertical="center"/>
    </xf>
    <xf numFmtId="41" fontId="0" fillId="0" borderId="0" xfId="0" applyNumberFormat="1" applyBorder="1" applyAlignment="1">
      <alignment horizontal="right"/>
    </xf>
    <xf numFmtId="43" fontId="6" fillId="0" borderId="0" xfId="3" applyNumberFormat="1" applyFont="1" applyBorder="1"/>
    <xf numFmtId="0" fontId="9" fillId="0" borderId="5" xfId="0" applyFont="1" applyBorder="1" applyAlignment="1">
      <alignment horizontal="center"/>
    </xf>
    <xf numFmtId="4" fontId="2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9" fillId="0" borderId="3" xfId="0" applyNumberFormat="1" applyFont="1" applyBorder="1"/>
    <xf numFmtId="166" fontId="2" fillId="0" borderId="11" xfId="1" applyNumberFormat="1" applyFont="1" applyBorder="1"/>
    <xf numFmtId="43" fontId="9" fillId="0" borderId="7" xfId="0" applyNumberFormat="1" applyFont="1" applyBorder="1" applyAlignment="1">
      <alignment horizontal="center" vertical="center" wrapText="1"/>
    </xf>
    <xf numFmtId="43" fontId="0" fillId="0" borderId="10" xfId="0" applyNumberFormat="1" applyBorder="1"/>
    <xf numFmtId="43" fontId="9" fillId="0" borderId="13" xfId="0" applyNumberFormat="1" applyFont="1" applyBorder="1"/>
    <xf numFmtId="41" fontId="0" fillId="0" borderId="14" xfId="1" applyFont="1" applyBorder="1"/>
    <xf numFmtId="166" fontId="5" fillId="0" borderId="14" xfId="1" applyNumberFormat="1" applyFont="1" applyBorder="1"/>
    <xf numFmtId="43" fontId="9" fillId="0" borderId="7" xfId="0" applyNumberFormat="1" applyFont="1" applyBorder="1"/>
    <xf numFmtId="43" fontId="9" fillId="0" borderId="27" xfId="0" applyNumberFormat="1" applyFont="1" applyBorder="1"/>
    <xf numFmtId="0" fontId="2" fillId="0" borderId="12" xfId="0" applyFont="1" applyBorder="1"/>
    <xf numFmtId="166" fontId="4" fillId="0" borderId="14" xfId="1" applyNumberFormat="1" applyFont="1" applyBorder="1"/>
    <xf numFmtId="43" fontId="0" fillId="0" borderId="0" xfId="0" applyNumberFormat="1" applyAlignment="1">
      <alignment horizontal="center" vertical="center"/>
    </xf>
    <xf numFmtId="43" fontId="9" fillId="0" borderId="11" xfId="0" applyNumberFormat="1" applyFont="1" applyBorder="1" applyAlignment="1">
      <alignment horizontal="center" vertical="center"/>
    </xf>
    <xf numFmtId="166" fontId="5" fillId="0" borderId="15" xfId="1" applyNumberFormat="1" applyFont="1" applyBorder="1" applyAlignment="1">
      <alignment horizontal="center" vertical="center"/>
    </xf>
    <xf numFmtId="166" fontId="9" fillId="0" borderId="6" xfId="1" applyNumberFormat="1" applyFont="1" applyBorder="1" applyAlignment="1">
      <alignment horizontal="center" vertical="center"/>
    </xf>
    <xf numFmtId="43" fontId="9" fillId="0" borderId="3" xfId="0" applyNumberFormat="1" applyFont="1" applyBorder="1" applyAlignment="1">
      <alignment horizontal="center" vertical="center"/>
    </xf>
    <xf numFmtId="43" fontId="0" fillId="0" borderId="9" xfId="0" applyNumberFormat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166" fontId="9" fillId="0" borderId="3" xfId="1" applyNumberFormat="1" applyFont="1" applyBorder="1" applyAlignment="1">
      <alignment horizontal="center" vertical="center"/>
    </xf>
    <xf numFmtId="4" fontId="9" fillId="0" borderId="13" xfId="0" applyNumberFormat="1" applyFont="1" applyBorder="1"/>
    <xf numFmtId="4" fontId="9" fillId="0" borderId="13" xfId="1" applyNumberFormat="1" applyFont="1" applyBorder="1"/>
    <xf numFmtId="4" fontId="6" fillId="0" borderId="13" xfId="1" applyNumberFormat="1" applyFont="1" applyBorder="1"/>
    <xf numFmtId="0" fontId="25" fillId="0" borderId="0" xfId="0" applyFont="1" applyAlignment="1">
      <alignment horizontal="center"/>
    </xf>
    <xf numFmtId="0" fontId="25" fillId="6" borderId="36" xfId="0" applyFont="1" applyFill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 vertical="center"/>
    </xf>
    <xf numFmtId="0" fontId="25" fillId="6" borderId="39" xfId="0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9" fillId="0" borderId="19" xfId="0" applyFont="1" applyBorder="1"/>
    <xf numFmtId="4" fontId="9" fillId="0" borderId="12" xfId="0" applyNumberFormat="1" applyFont="1" applyBorder="1"/>
    <xf numFmtId="43" fontId="10" fillId="0" borderId="22" xfId="3" applyFont="1" applyBorder="1"/>
    <xf numFmtId="0" fontId="10" fillId="3" borderId="19" xfId="0" applyFont="1" applyFill="1" applyBorder="1" applyAlignment="1">
      <alignment horizontal="center"/>
    </xf>
    <xf numFmtId="43" fontId="19" fillId="0" borderId="21" xfId="3" applyFont="1" applyBorder="1"/>
    <xf numFmtId="43" fontId="17" fillId="0" borderId="20" xfId="3" applyFont="1" applyBorder="1"/>
    <xf numFmtId="43" fontId="10" fillId="0" borderId="21" xfId="3" applyFont="1" applyBorder="1"/>
    <xf numFmtId="43" fontId="0" fillId="0" borderId="21" xfId="3" applyFont="1" applyBorder="1"/>
    <xf numFmtId="4" fontId="9" fillId="0" borderId="8" xfId="0" applyNumberFormat="1" applyFont="1" applyBorder="1"/>
    <xf numFmtId="4" fontId="3" fillId="0" borderId="10" xfId="3" applyNumberFormat="1" applyFont="1" applyBorder="1"/>
    <xf numFmtId="4" fontId="3" fillId="0" borderId="12" xfId="0" applyNumberFormat="1" applyFont="1" applyBorder="1"/>
    <xf numFmtId="41" fontId="3" fillId="0" borderId="14" xfId="1" applyFont="1" applyBorder="1"/>
    <xf numFmtId="4" fontId="3" fillId="0" borderId="16" xfId="0" applyNumberFormat="1" applyFont="1" applyBorder="1"/>
    <xf numFmtId="4" fontId="20" fillId="0" borderId="29" xfId="0" applyNumberFormat="1" applyFont="1" applyBorder="1" applyAlignment="1">
      <alignment horizontal="center"/>
    </xf>
    <xf numFmtId="4" fontId="20" fillId="0" borderId="7" xfId="1" applyNumberFormat="1" applyFont="1" applyBorder="1"/>
    <xf numFmtId="4" fontId="3" fillId="0" borderId="8" xfId="0" applyNumberFormat="1" applyFont="1" applyBorder="1"/>
    <xf numFmtId="4" fontId="3" fillId="0" borderId="10" xfId="1" applyNumberFormat="1" applyFont="1" applyBorder="1"/>
    <xf numFmtId="4" fontId="20" fillId="0" borderId="12" xfId="0" applyNumberFormat="1" applyFont="1" applyBorder="1"/>
    <xf numFmtId="4" fontId="21" fillId="0" borderId="13" xfId="3" applyNumberFormat="1" applyFont="1" applyBorder="1"/>
    <xf numFmtId="166" fontId="0" fillId="0" borderId="13" xfId="1" applyNumberFormat="1" applyFont="1" applyBorder="1"/>
    <xf numFmtId="4" fontId="3" fillId="0" borderId="13" xfId="1" quotePrefix="1" applyNumberFormat="1" applyFont="1" applyBorder="1" applyAlignment="1">
      <alignment horizontal="right"/>
    </xf>
    <xf numFmtId="4" fontId="20" fillId="0" borderId="31" xfId="0" applyNumberFormat="1" applyFont="1" applyBorder="1" applyAlignment="1">
      <alignment horizontal="center"/>
    </xf>
    <xf numFmtId="4" fontId="20" fillId="0" borderId="1" xfId="1" applyNumberFormat="1" applyFont="1" applyBorder="1"/>
    <xf numFmtId="4" fontId="9" fillId="0" borderId="12" xfId="0" applyNumberFormat="1" applyFont="1" applyBorder="1" applyAlignment="1">
      <alignment horizontal="center"/>
    </xf>
    <xf numFmtId="4" fontId="20" fillId="0" borderId="12" xfId="0" applyNumberFormat="1" applyFont="1" applyBorder="1" applyAlignment="1">
      <alignment horizontal="center"/>
    </xf>
    <xf numFmtId="4" fontId="20" fillId="0" borderId="33" xfId="0" applyNumberFormat="1" applyFont="1" applyBorder="1"/>
    <xf numFmtId="4" fontId="20" fillId="0" borderId="4" xfId="1" applyNumberFormat="1" applyFont="1" applyBorder="1"/>
    <xf numFmtId="0" fontId="9" fillId="0" borderId="12" xfId="0" applyFont="1" applyBorder="1" applyAlignment="1">
      <alignment horizontal="center"/>
    </xf>
    <xf numFmtId="166" fontId="5" fillId="0" borderId="24" xfId="1" applyNumberFormat="1" applyFont="1" applyBorder="1" applyAlignment="1">
      <alignment horizontal="center" vertical="center"/>
    </xf>
    <xf numFmtId="41" fontId="9" fillId="0" borderId="2" xfId="1" applyFont="1" applyBorder="1"/>
    <xf numFmtId="166" fontId="5" fillId="0" borderId="2" xfId="1" applyNumberFormat="1" applyFont="1" applyBorder="1" applyAlignment="1">
      <alignment horizontal="center" vertical="center"/>
    </xf>
    <xf numFmtId="166" fontId="5" fillId="0" borderId="4" xfId="1" applyNumberFormat="1" applyFont="1" applyBorder="1"/>
    <xf numFmtId="166" fontId="2" fillId="0" borderId="9" xfId="1" applyNumberFormat="1" applyFont="1" applyBorder="1"/>
    <xf numFmtId="166" fontId="4" fillId="0" borderId="25" xfId="1" applyNumberFormat="1" applyFont="1" applyBorder="1"/>
    <xf numFmtId="166" fontId="5" fillId="0" borderId="6" xfId="1" applyNumberFormat="1" applyFont="1" applyBorder="1" applyAlignment="1">
      <alignment horizontal="center" vertical="center"/>
    </xf>
    <xf numFmtId="166" fontId="5" fillId="0" borderId="7" xfId="1" applyNumberFormat="1" applyFont="1" applyBorder="1"/>
    <xf numFmtId="0" fontId="1" fillId="0" borderId="12" xfId="0" applyFont="1" applyBorder="1"/>
    <xf numFmtId="166" fontId="9" fillId="0" borderId="7" xfId="1" applyNumberFormat="1" applyFont="1" applyBorder="1"/>
    <xf numFmtId="166" fontId="5" fillId="0" borderId="11" xfId="1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/>
    </xf>
    <xf numFmtId="0" fontId="4" fillId="0" borderId="12" xfId="0" applyFont="1" applyBorder="1"/>
    <xf numFmtId="0" fontId="9" fillId="0" borderId="8" xfId="0" applyFont="1" applyBorder="1"/>
    <xf numFmtId="166" fontId="2" fillId="0" borderId="11" xfId="1" applyNumberFormat="1" applyFont="1" applyBorder="1" applyAlignment="1">
      <alignment horizontal="center" vertical="center"/>
    </xf>
    <xf numFmtId="166" fontId="2" fillId="0" borderId="13" xfId="1" applyNumberFormat="1" applyFont="1" applyBorder="1"/>
    <xf numFmtId="166" fontId="1" fillId="0" borderId="3" xfId="1" applyNumberFormat="1" applyFont="1" applyBorder="1"/>
    <xf numFmtId="166" fontId="1" fillId="0" borderId="3" xfId="1" applyNumberFormat="1" applyFont="1" applyBorder="1" applyAlignment="1">
      <alignment horizontal="center" vertical="center"/>
    </xf>
    <xf numFmtId="166" fontId="1" fillId="0" borderId="27" xfId="1" applyNumberFormat="1" applyFont="1" applyBorder="1"/>
    <xf numFmtId="166" fontId="9" fillId="0" borderId="24" xfId="1" applyNumberFormat="1" applyFont="1" applyBorder="1"/>
    <xf numFmtId="43" fontId="9" fillId="0" borderId="6" xfId="1" applyNumberFormat="1" applyFont="1" applyBorder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3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43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5" borderId="34" xfId="0" applyFont="1" applyFill="1" applyBorder="1" applyAlignment="1">
      <alignment horizontal="center" vertical="center"/>
    </xf>
    <xf numFmtId="0" fontId="24" fillId="5" borderId="29" xfId="0" applyFont="1" applyFill="1" applyBorder="1" applyAlignment="1">
      <alignment horizontal="center" vertical="center"/>
    </xf>
    <xf numFmtId="0" fontId="24" fillId="5" borderId="32" xfId="0" applyFont="1" applyFill="1" applyBorder="1" applyAlignment="1">
      <alignment horizontal="center" vertical="center"/>
    </xf>
    <xf numFmtId="0" fontId="24" fillId="5" borderId="28" xfId="0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/>
    </xf>
    <xf numFmtId="4" fontId="9" fillId="0" borderId="44" xfId="0" applyNumberFormat="1" applyFont="1" applyBorder="1" applyAlignment="1">
      <alignment horizontal="center" vertical="center" wrapText="1"/>
    </xf>
    <xf numFmtId="4" fontId="9" fillId="0" borderId="42" xfId="0" applyNumberFormat="1" applyFont="1" applyBorder="1" applyAlignment="1">
      <alignment horizontal="center" vertical="center" wrapText="1"/>
    </xf>
    <xf numFmtId="1" fontId="9" fillId="0" borderId="26" xfId="3" applyNumberFormat="1" applyFont="1" applyBorder="1" applyAlignment="1">
      <alignment horizontal="center" vertical="center" wrapText="1"/>
    </xf>
    <xf numFmtId="1" fontId="9" fillId="0" borderId="27" xfId="3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5">
    <cellStyle name="Comma" xfId="3" builtinId="3"/>
    <cellStyle name="Comma [0]" xfId="1" builtinId="6"/>
    <cellStyle name="Comma 2" xf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1257299</xdr:colOff>
      <xdr:row>27</xdr:row>
      <xdr:rowOff>95250</xdr:rowOff>
    </xdr:from>
    <xdr:to>
      <xdr:col>6</xdr:col>
      <xdr:colOff>857250</xdr:colOff>
      <xdr:row>34</xdr:row>
      <xdr:rowOff>114300</xdr:rowOff>
    </xdr:to>
    <xdr:sp macro="" textlink="">
      <xdr:nvSpPr>
        <xdr:cNvPr id="2" name="TextBox 1"/>
        <xdr:cNvSpPr txBox="1"/>
      </xdr:nvSpPr>
      <xdr:spPr>
        <a:xfrm>
          <a:off x="5953124" y="5534025"/>
          <a:ext cx="2019301" cy="1352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/>
            <a:t>Padang,</a:t>
          </a:r>
          <a:r>
            <a:rPr lang="id-ID" sz="1100" baseline="0"/>
            <a:t> </a:t>
          </a:r>
          <a:r>
            <a:rPr lang="en-US" sz="1100" baseline="0"/>
            <a:t>  Januari 2016</a:t>
          </a:r>
          <a:endParaRPr lang="id-ID" sz="1100" baseline="0"/>
        </a:p>
        <a:p>
          <a:pPr algn="ctr"/>
          <a:r>
            <a:rPr lang="id-ID" sz="1100" baseline="0"/>
            <a:t>KEPALA DINAS</a:t>
          </a:r>
        </a:p>
        <a:p>
          <a:endParaRPr lang="id-ID" sz="1100" baseline="0"/>
        </a:p>
        <a:p>
          <a:endParaRPr lang="id-ID" sz="1100" baseline="0"/>
        </a:p>
        <a:p>
          <a:endParaRPr lang="id-ID" sz="1100"/>
        </a:p>
        <a:p>
          <a:pPr algn="ctr"/>
          <a:r>
            <a:rPr lang="id-ID" sz="1100" b="1" u="sng"/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/>
            <a:t> </a:t>
          </a:r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3</xdr:col>
      <xdr:colOff>76200</xdr:colOff>
      <xdr:row>36</xdr:row>
      <xdr:rowOff>152400</xdr:rowOff>
    </xdr:to>
    <xdr:sp macro="" textlink="">
      <xdr:nvSpPr>
        <xdr:cNvPr id="3" name="TextBox 2"/>
        <xdr:cNvSpPr txBox="1"/>
      </xdr:nvSpPr>
      <xdr:spPr>
        <a:xfrm>
          <a:off x="4714875" y="5791200"/>
          <a:ext cx="2419350" cy="1485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>
              <a:latin typeface="+mn-lt"/>
            </a:rPr>
            <a:t>Padang</a:t>
          </a:r>
          <a:r>
            <a:rPr lang="en-US" sz="1100">
              <a:latin typeface="+mn-lt"/>
            </a:rPr>
            <a:t>,  Januari 2016</a:t>
          </a:r>
          <a:endParaRPr lang="en-US" sz="1100" baseline="0">
            <a:latin typeface="+mn-lt"/>
          </a:endParaRPr>
        </a:p>
        <a:p>
          <a:pPr algn="ctr"/>
          <a:r>
            <a:rPr lang="id-ID" sz="1100" baseline="0">
              <a:latin typeface="+mn-lt"/>
            </a:rPr>
            <a:t>KEPALA DINAS</a:t>
          </a: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pPr algn="ctr"/>
          <a:r>
            <a:rPr lang="id-ID" sz="1100" b="1" u="sng">
              <a:latin typeface="+mn-lt"/>
            </a:rPr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>
              <a:latin typeface="+mn-lt"/>
            </a:rPr>
            <a:t> </a:t>
          </a:r>
          <a:endParaRPr lang="id-ID" sz="1100">
            <a:latin typeface="+mn-l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2</xdr:col>
      <xdr:colOff>2419350</xdr:colOff>
      <xdr:row>24</xdr:row>
      <xdr:rowOff>19050</xdr:rowOff>
    </xdr:to>
    <xdr:sp macro="" textlink="">
      <xdr:nvSpPr>
        <xdr:cNvPr id="3" name="TextBox 2"/>
        <xdr:cNvSpPr txBox="1"/>
      </xdr:nvSpPr>
      <xdr:spPr>
        <a:xfrm>
          <a:off x="3819525" y="3895725"/>
          <a:ext cx="2419350" cy="1485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>
              <a:latin typeface="+mn-lt"/>
            </a:rPr>
            <a:t>Padang</a:t>
          </a:r>
          <a:r>
            <a:rPr lang="en-US" sz="1100">
              <a:latin typeface="+mn-lt"/>
            </a:rPr>
            <a:t>,  Januari 2016</a:t>
          </a:r>
          <a:endParaRPr lang="en-US" sz="1100" baseline="0">
            <a:latin typeface="+mn-lt"/>
          </a:endParaRPr>
        </a:p>
        <a:p>
          <a:pPr algn="ctr"/>
          <a:r>
            <a:rPr lang="id-ID" sz="1100" baseline="0">
              <a:latin typeface="+mn-lt"/>
            </a:rPr>
            <a:t>KEPALA DINAS</a:t>
          </a: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pPr algn="ctr"/>
          <a:r>
            <a:rPr lang="id-ID" sz="1100" b="1" u="sng">
              <a:latin typeface="+mn-lt"/>
            </a:rPr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>
              <a:latin typeface="+mn-lt"/>
            </a:rPr>
            <a:t> </a:t>
          </a:r>
          <a:endParaRPr lang="id-ID" sz="11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37"/>
  <sheetViews>
    <sheetView topLeftCell="B1" workbookViewId="0">
      <selection activeCell="C26" sqref="C26"/>
    </sheetView>
  </sheetViews>
  <sheetFormatPr defaultRowHeight="15" x14ac:dyDescent="0.25"/>
  <cols>
    <col min="1" max="1" width="7.140625" hidden="1" customWidth="1"/>
    <col min="2" max="2" width="9.5703125" customWidth="1"/>
    <col min="3" max="3" width="42.5703125" customWidth="1"/>
    <col min="4" max="4" width="18.28515625" style="2" customWidth="1"/>
    <col min="5" max="5" width="20.85546875" style="2" bestFit="1" customWidth="1"/>
    <col min="6" max="6" width="11.85546875" style="116" customWidth="1"/>
    <col min="7" max="7" width="18.42578125" style="2" customWidth="1"/>
    <col min="9" max="9" width="15.28515625" bestFit="1" customWidth="1"/>
    <col min="10" max="10" width="18" bestFit="1" customWidth="1"/>
    <col min="11" max="11" width="10" bestFit="1" customWidth="1"/>
    <col min="13" max="13" width="18" bestFit="1" customWidth="1"/>
    <col min="14" max="14" width="16.85546875" bestFit="1" customWidth="1"/>
    <col min="257" max="257" width="36.7109375" customWidth="1"/>
    <col min="258" max="258" width="18.28515625" customWidth="1"/>
    <col min="259" max="259" width="18.42578125" customWidth="1"/>
    <col min="260" max="260" width="18.5703125" customWidth="1"/>
    <col min="261" max="261" width="18.42578125" customWidth="1"/>
    <col min="262" max="262" width="13.28515625" customWidth="1"/>
    <col min="264" max="264" width="10.5703125" bestFit="1" customWidth="1"/>
    <col min="513" max="513" width="36.7109375" customWidth="1"/>
    <col min="514" max="514" width="18.28515625" customWidth="1"/>
    <col min="515" max="515" width="18.42578125" customWidth="1"/>
    <col min="516" max="516" width="18.5703125" customWidth="1"/>
    <col min="517" max="517" width="18.42578125" customWidth="1"/>
    <col min="518" max="518" width="13.28515625" customWidth="1"/>
    <col min="520" max="520" width="10.5703125" bestFit="1" customWidth="1"/>
    <col min="769" max="769" width="36.7109375" customWidth="1"/>
    <col min="770" max="770" width="18.28515625" customWidth="1"/>
    <col min="771" max="771" width="18.42578125" customWidth="1"/>
    <col min="772" max="772" width="18.5703125" customWidth="1"/>
    <col min="773" max="773" width="18.42578125" customWidth="1"/>
    <col min="774" max="774" width="13.28515625" customWidth="1"/>
    <col min="776" max="776" width="10.5703125" bestFit="1" customWidth="1"/>
    <col min="1025" max="1025" width="36.7109375" customWidth="1"/>
    <col min="1026" max="1026" width="18.28515625" customWidth="1"/>
    <col min="1027" max="1027" width="18.42578125" customWidth="1"/>
    <col min="1028" max="1028" width="18.5703125" customWidth="1"/>
    <col min="1029" max="1029" width="18.42578125" customWidth="1"/>
    <col min="1030" max="1030" width="13.28515625" customWidth="1"/>
    <col min="1032" max="1032" width="10.5703125" bestFit="1" customWidth="1"/>
    <col min="1281" max="1281" width="36.7109375" customWidth="1"/>
    <col min="1282" max="1282" width="18.28515625" customWidth="1"/>
    <col min="1283" max="1283" width="18.42578125" customWidth="1"/>
    <col min="1284" max="1284" width="18.5703125" customWidth="1"/>
    <col min="1285" max="1285" width="18.42578125" customWidth="1"/>
    <col min="1286" max="1286" width="13.28515625" customWidth="1"/>
    <col min="1288" max="1288" width="10.5703125" bestFit="1" customWidth="1"/>
    <col min="1537" max="1537" width="36.7109375" customWidth="1"/>
    <col min="1538" max="1538" width="18.28515625" customWidth="1"/>
    <col min="1539" max="1539" width="18.42578125" customWidth="1"/>
    <col min="1540" max="1540" width="18.5703125" customWidth="1"/>
    <col min="1541" max="1541" width="18.42578125" customWidth="1"/>
    <col min="1542" max="1542" width="13.28515625" customWidth="1"/>
    <col min="1544" max="1544" width="10.5703125" bestFit="1" customWidth="1"/>
    <col min="1793" max="1793" width="36.7109375" customWidth="1"/>
    <col min="1794" max="1794" width="18.28515625" customWidth="1"/>
    <col min="1795" max="1795" width="18.42578125" customWidth="1"/>
    <col min="1796" max="1796" width="18.5703125" customWidth="1"/>
    <col min="1797" max="1797" width="18.42578125" customWidth="1"/>
    <col min="1798" max="1798" width="13.28515625" customWidth="1"/>
    <col min="1800" max="1800" width="10.5703125" bestFit="1" customWidth="1"/>
    <col min="2049" max="2049" width="36.7109375" customWidth="1"/>
    <col min="2050" max="2050" width="18.28515625" customWidth="1"/>
    <col min="2051" max="2051" width="18.42578125" customWidth="1"/>
    <col min="2052" max="2052" width="18.5703125" customWidth="1"/>
    <col min="2053" max="2053" width="18.42578125" customWidth="1"/>
    <col min="2054" max="2054" width="13.28515625" customWidth="1"/>
    <col min="2056" max="2056" width="10.5703125" bestFit="1" customWidth="1"/>
    <col min="2305" max="2305" width="36.7109375" customWidth="1"/>
    <col min="2306" max="2306" width="18.28515625" customWidth="1"/>
    <col min="2307" max="2307" width="18.42578125" customWidth="1"/>
    <col min="2308" max="2308" width="18.5703125" customWidth="1"/>
    <col min="2309" max="2309" width="18.42578125" customWidth="1"/>
    <col min="2310" max="2310" width="13.28515625" customWidth="1"/>
    <col min="2312" max="2312" width="10.5703125" bestFit="1" customWidth="1"/>
    <col min="2561" max="2561" width="36.7109375" customWidth="1"/>
    <col min="2562" max="2562" width="18.28515625" customWidth="1"/>
    <col min="2563" max="2563" width="18.42578125" customWidth="1"/>
    <col min="2564" max="2564" width="18.5703125" customWidth="1"/>
    <col min="2565" max="2565" width="18.42578125" customWidth="1"/>
    <col min="2566" max="2566" width="13.28515625" customWidth="1"/>
    <col min="2568" max="2568" width="10.5703125" bestFit="1" customWidth="1"/>
    <col min="2817" max="2817" width="36.7109375" customWidth="1"/>
    <col min="2818" max="2818" width="18.28515625" customWidth="1"/>
    <col min="2819" max="2819" width="18.42578125" customWidth="1"/>
    <col min="2820" max="2820" width="18.5703125" customWidth="1"/>
    <col min="2821" max="2821" width="18.42578125" customWidth="1"/>
    <col min="2822" max="2822" width="13.28515625" customWidth="1"/>
    <col min="2824" max="2824" width="10.5703125" bestFit="1" customWidth="1"/>
    <col min="3073" max="3073" width="36.7109375" customWidth="1"/>
    <col min="3074" max="3074" width="18.28515625" customWidth="1"/>
    <col min="3075" max="3075" width="18.42578125" customWidth="1"/>
    <col min="3076" max="3076" width="18.5703125" customWidth="1"/>
    <col min="3077" max="3077" width="18.42578125" customWidth="1"/>
    <col min="3078" max="3078" width="13.28515625" customWidth="1"/>
    <col min="3080" max="3080" width="10.5703125" bestFit="1" customWidth="1"/>
    <col min="3329" max="3329" width="36.7109375" customWidth="1"/>
    <col min="3330" max="3330" width="18.28515625" customWidth="1"/>
    <col min="3331" max="3331" width="18.42578125" customWidth="1"/>
    <col min="3332" max="3332" width="18.5703125" customWidth="1"/>
    <col min="3333" max="3333" width="18.42578125" customWidth="1"/>
    <col min="3334" max="3334" width="13.28515625" customWidth="1"/>
    <col min="3336" max="3336" width="10.5703125" bestFit="1" customWidth="1"/>
    <col min="3585" max="3585" width="36.7109375" customWidth="1"/>
    <col min="3586" max="3586" width="18.28515625" customWidth="1"/>
    <col min="3587" max="3587" width="18.42578125" customWidth="1"/>
    <col min="3588" max="3588" width="18.5703125" customWidth="1"/>
    <col min="3589" max="3589" width="18.42578125" customWidth="1"/>
    <col min="3590" max="3590" width="13.28515625" customWidth="1"/>
    <col min="3592" max="3592" width="10.5703125" bestFit="1" customWidth="1"/>
    <col min="3841" max="3841" width="36.7109375" customWidth="1"/>
    <col min="3842" max="3842" width="18.28515625" customWidth="1"/>
    <col min="3843" max="3843" width="18.42578125" customWidth="1"/>
    <col min="3844" max="3844" width="18.5703125" customWidth="1"/>
    <col min="3845" max="3845" width="18.42578125" customWidth="1"/>
    <col min="3846" max="3846" width="13.28515625" customWidth="1"/>
    <col min="3848" max="3848" width="10.5703125" bestFit="1" customWidth="1"/>
    <col min="4097" max="4097" width="36.7109375" customWidth="1"/>
    <col min="4098" max="4098" width="18.28515625" customWidth="1"/>
    <col min="4099" max="4099" width="18.42578125" customWidth="1"/>
    <col min="4100" max="4100" width="18.5703125" customWidth="1"/>
    <col min="4101" max="4101" width="18.42578125" customWidth="1"/>
    <col min="4102" max="4102" width="13.28515625" customWidth="1"/>
    <col min="4104" max="4104" width="10.5703125" bestFit="1" customWidth="1"/>
    <col min="4353" max="4353" width="36.7109375" customWidth="1"/>
    <col min="4354" max="4354" width="18.28515625" customWidth="1"/>
    <col min="4355" max="4355" width="18.42578125" customWidth="1"/>
    <col min="4356" max="4356" width="18.5703125" customWidth="1"/>
    <col min="4357" max="4357" width="18.42578125" customWidth="1"/>
    <col min="4358" max="4358" width="13.28515625" customWidth="1"/>
    <col min="4360" max="4360" width="10.5703125" bestFit="1" customWidth="1"/>
    <col min="4609" max="4609" width="36.7109375" customWidth="1"/>
    <col min="4610" max="4610" width="18.28515625" customWidth="1"/>
    <col min="4611" max="4611" width="18.42578125" customWidth="1"/>
    <col min="4612" max="4612" width="18.5703125" customWidth="1"/>
    <col min="4613" max="4613" width="18.42578125" customWidth="1"/>
    <col min="4614" max="4614" width="13.28515625" customWidth="1"/>
    <col min="4616" max="4616" width="10.5703125" bestFit="1" customWidth="1"/>
    <col min="4865" max="4865" width="36.7109375" customWidth="1"/>
    <col min="4866" max="4866" width="18.28515625" customWidth="1"/>
    <col min="4867" max="4867" width="18.42578125" customWidth="1"/>
    <col min="4868" max="4868" width="18.5703125" customWidth="1"/>
    <col min="4869" max="4869" width="18.42578125" customWidth="1"/>
    <col min="4870" max="4870" width="13.28515625" customWidth="1"/>
    <col min="4872" max="4872" width="10.5703125" bestFit="1" customWidth="1"/>
    <col min="5121" max="5121" width="36.7109375" customWidth="1"/>
    <col min="5122" max="5122" width="18.28515625" customWidth="1"/>
    <col min="5123" max="5123" width="18.42578125" customWidth="1"/>
    <col min="5124" max="5124" width="18.5703125" customWidth="1"/>
    <col min="5125" max="5125" width="18.42578125" customWidth="1"/>
    <col min="5126" max="5126" width="13.28515625" customWidth="1"/>
    <col min="5128" max="5128" width="10.5703125" bestFit="1" customWidth="1"/>
    <col min="5377" max="5377" width="36.7109375" customWidth="1"/>
    <col min="5378" max="5378" width="18.28515625" customWidth="1"/>
    <col min="5379" max="5379" width="18.42578125" customWidth="1"/>
    <col min="5380" max="5380" width="18.5703125" customWidth="1"/>
    <col min="5381" max="5381" width="18.42578125" customWidth="1"/>
    <col min="5382" max="5382" width="13.28515625" customWidth="1"/>
    <col min="5384" max="5384" width="10.5703125" bestFit="1" customWidth="1"/>
    <col min="5633" max="5633" width="36.7109375" customWidth="1"/>
    <col min="5634" max="5634" width="18.28515625" customWidth="1"/>
    <col min="5635" max="5635" width="18.42578125" customWidth="1"/>
    <col min="5636" max="5636" width="18.5703125" customWidth="1"/>
    <col min="5637" max="5637" width="18.42578125" customWidth="1"/>
    <col min="5638" max="5638" width="13.28515625" customWidth="1"/>
    <col min="5640" max="5640" width="10.5703125" bestFit="1" customWidth="1"/>
    <col min="5889" max="5889" width="36.7109375" customWidth="1"/>
    <col min="5890" max="5890" width="18.28515625" customWidth="1"/>
    <col min="5891" max="5891" width="18.42578125" customWidth="1"/>
    <col min="5892" max="5892" width="18.5703125" customWidth="1"/>
    <col min="5893" max="5893" width="18.42578125" customWidth="1"/>
    <col min="5894" max="5894" width="13.28515625" customWidth="1"/>
    <col min="5896" max="5896" width="10.5703125" bestFit="1" customWidth="1"/>
    <col min="6145" max="6145" width="36.7109375" customWidth="1"/>
    <col min="6146" max="6146" width="18.28515625" customWidth="1"/>
    <col min="6147" max="6147" width="18.42578125" customWidth="1"/>
    <col min="6148" max="6148" width="18.5703125" customWidth="1"/>
    <col min="6149" max="6149" width="18.42578125" customWidth="1"/>
    <col min="6150" max="6150" width="13.28515625" customWidth="1"/>
    <col min="6152" max="6152" width="10.5703125" bestFit="1" customWidth="1"/>
    <col min="6401" max="6401" width="36.7109375" customWidth="1"/>
    <col min="6402" max="6402" width="18.28515625" customWidth="1"/>
    <col min="6403" max="6403" width="18.42578125" customWidth="1"/>
    <col min="6404" max="6404" width="18.5703125" customWidth="1"/>
    <col min="6405" max="6405" width="18.42578125" customWidth="1"/>
    <col min="6406" max="6406" width="13.28515625" customWidth="1"/>
    <col min="6408" max="6408" width="10.5703125" bestFit="1" customWidth="1"/>
    <col min="6657" max="6657" width="36.7109375" customWidth="1"/>
    <col min="6658" max="6658" width="18.28515625" customWidth="1"/>
    <col min="6659" max="6659" width="18.42578125" customWidth="1"/>
    <col min="6660" max="6660" width="18.5703125" customWidth="1"/>
    <col min="6661" max="6661" width="18.42578125" customWidth="1"/>
    <col min="6662" max="6662" width="13.28515625" customWidth="1"/>
    <col min="6664" max="6664" width="10.5703125" bestFit="1" customWidth="1"/>
    <col min="6913" max="6913" width="36.7109375" customWidth="1"/>
    <col min="6914" max="6914" width="18.28515625" customWidth="1"/>
    <col min="6915" max="6915" width="18.42578125" customWidth="1"/>
    <col min="6916" max="6916" width="18.5703125" customWidth="1"/>
    <col min="6917" max="6917" width="18.42578125" customWidth="1"/>
    <col min="6918" max="6918" width="13.28515625" customWidth="1"/>
    <col min="6920" max="6920" width="10.5703125" bestFit="1" customWidth="1"/>
    <col min="7169" max="7169" width="36.7109375" customWidth="1"/>
    <col min="7170" max="7170" width="18.28515625" customWidth="1"/>
    <col min="7171" max="7171" width="18.42578125" customWidth="1"/>
    <col min="7172" max="7172" width="18.5703125" customWidth="1"/>
    <col min="7173" max="7173" width="18.42578125" customWidth="1"/>
    <col min="7174" max="7174" width="13.28515625" customWidth="1"/>
    <col min="7176" max="7176" width="10.5703125" bestFit="1" customWidth="1"/>
    <col min="7425" max="7425" width="36.7109375" customWidth="1"/>
    <col min="7426" max="7426" width="18.28515625" customWidth="1"/>
    <col min="7427" max="7427" width="18.42578125" customWidth="1"/>
    <col min="7428" max="7428" width="18.5703125" customWidth="1"/>
    <col min="7429" max="7429" width="18.42578125" customWidth="1"/>
    <col min="7430" max="7430" width="13.28515625" customWidth="1"/>
    <col min="7432" max="7432" width="10.5703125" bestFit="1" customWidth="1"/>
    <col min="7681" max="7681" width="36.7109375" customWidth="1"/>
    <col min="7682" max="7682" width="18.28515625" customWidth="1"/>
    <col min="7683" max="7683" width="18.42578125" customWidth="1"/>
    <col min="7684" max="7684" width="18.5703125" customWidth="1"/>
    <col min="7685" max="7685" width="18.42578125" customWidth="1"/>
    <col min="7686" max="7686" width="13.28515625" customWidth="1"/>
    <col min="7688" max="7688" width="10.5703125" bestFit="1" customWidth="1"/>
    <col min="7937" max="7937" width="36.7109375" customWidth="1"/>
    <col min="7938" max="7938" width="18.28515625" customWidth="1"/>
    <col min="7939" max="7939" width="18.42578125" customWidth="1"/>
    <col min="7940" max="7940" width="18.5703125" customWidth="1"/>
    <col min="7941" max="7941" width="18.42578125" customWidth="1"/>
    <col min="7942" max="7942" width="13.28515625" customWidth="1"/>
    <col min="7944" max="7944" width="10.5703125" bestFit="1" customWidth="1"/>
    <col min="8193" max="8193" width="36.7109375" customWidth="1"/>
    <col min="8194" max="8194" width="18.28515625" customWidth="1"/>
    <col min="8195" max="8195" width="18.42578125" customWidth="1"/>
    <col min="8196" max="8196" width="18.5703125" customWidth="1"/>
    <col min="8197" max="8197" width="18.42578125" customWidth="1"/>
    <col min="8198" max="8198" width="13.28515625" customWidth="1"/>
    <col min="8200" max="8200" width="10.5703125" bestFit="1" customWidth="1"/>
    <col min="8449" max="8449" width="36.7109375" customWidth="1"/>
    <col min="8450" max="8450" width="18.28515625" customWidth="1"/>
    <col min="8451" max="8451" width="18.42578125" customWidth="1"/>
    <col min="8452" max="8452" width="18.5703125" customWidth="1"/>
    <col min="8453" max="8453" width="18.42578125" customWidth="1"/>
    <col min="8454" max="8454" width="13.28515625" customWidth="1"/>
    <col min="8456" max="8456" width="10.5703125" bestFit="1" customWidth="1"/>
    <col min="8705" max="8705" width="36.7109375" customWidth="1"/>
    <col min="8706" max="8706" width="18.28515625" customWidth="1"/>
    <col min="8707" max="8707" width="18.42578125" customWidth="1"/>
    <col min="8708" max="8708" width="18.5703125" customWidth="1"/>
    <col min="8709" max="8709" width="18.42578125" customWidth="1"/>
    <col min="8710" max="8710" width="13.28515625" customWidth="1"/>
    <col min="8712" max="8712" width="10.5703125" bestFit="1" customWidth="1"/>
    <col min="8961" max="8961" width="36.7109375" customWidth="1"/>
    <col min="8962" max="8962" width="18.28515625" customWidth="1"/>
    <col min="8963" max="8963" width="18.42578125" customWidth="1"/>
    <col min="8964" max="8964" width="18.5703125" customWidth="1"/>
    <col min="8965" max="8965" width="18.42578125" customWidth="1"/>
    <col min="8966" max="8966" width="13.28515625" customWidth="1"/>
    <col min="8968" max="8968" width="10.5703125" bestFit="1" customWidth="1"/>
    <col min="9217" max="9217" width="36.7109375" customWidth="1"/>
    <col min="9218" max="9218" width="18.28515625" customWidth="1"/>
    <col min="9219" max="9219" width="18.42578125" customWidth="1"/>
    <col min="9220" max="9220" width="18.5703125" customWidth="1"/>
    <col min="9221" max="9221" width="18.42578125" customWidth="1"/>
    <col min="9222" max="9222" width="13.28515625" customWidth="1"/>
    <col min="9224" max="9224" width="10.5703125" bestFit="1" customWidth="1"/>
    <col min="9473" max="9473" width="36.7109375" customWidth="1"/>
    <col min="9474" max="9474" width="18.28515625" customWidth="1"/>
    <col min="9475" max="9475" width="18.42578125" customWidth="1"/>
    <col min="9476" max="9476" width="18.5703125" customWidth="1"/>
    <col min="9477" max="9477" width="18.42578125" customWidth="1"/>
    <col min="9478" max="9478" width="13.28515625" customWidth="1"/>
    <col min="9480" max="9480" width="10.5703125" bestFit="1" customWidth="1"/>
    <col min="9729" max="9729" width="36.7109375" customWidth="1"/>
    <col min="9730" max="9730" width="18.28515625" customWidth="1"/>
    <col min="9731" max="9731" width="18.42578125" customWidth="1"/>
    <col min="9732" max="9732" width="18.5703125" customWidth="1"/>
    <col min="9733" max="9733" width="18.42578125" customWidth="1"/>
    <col min="9734" max="9734" width="13.28515625" customWidth="1"/>
    <col min="9736" max="9736" width="10.5703125" bestFit="1" customWidth="1"/>
    <col min="9985" max="9985" width="36.7109375" customWidth="1"/>
    <col min="9986" max="9986" width="18.28515625" customWidth="1"/>
    <col min="9987" max="9987" width="18.42578125" customWidth="1"/>
    <col min="9988" max="9988" width="18.5703125" customWidth="1"/>
    <col min="9989" max="9989" width="18.42578125" customWidth="1"/>
    <col min="9990" max="9990" width="13.28515625" customWidth="1"/>
    <col min="9992" max="9992" width="10.5703125" bestFit="1" customWidth="1"/>
    <col min="10241" max="10241" width="36.7109375" customWidth="1"/>
    <col min="10242" max="10242" width="18.28515625" customWidth="1"/>
    <col min="10243" max="10243" width="18.42578125" customWidth="1"/>
    <col min="10244" max="10244" width="18.5703125" customWidth="1"/>
    <col min="10245" max="10245" width="18.42578125" customWidth="1"/>
    <col min="10246" max="10246" width="13.28515625" customWidth="1"/>
    <col min="10248" max="10248" width="10.5703125" bestFit="1" customWidth="1"/>
    <col min="10497" max="10497" width="36.7109375" customWidth="1"/>
    <col min="10498" max="10498" width="18.28515625" customWidth="1"/>
    <col min="10499" max="10499" width="18.42578125" customWidth="1"/>
    <col min="10500" max="10500" width="18.5703125" customWidth="1"/>
    <col min="10501" max="10501" width="18.42578125" customWidth="1"/>
    <col min="10502" max="10502" width="13.28515625" customWidth="1"/>
    <col min="10504" max="10504" width="10.5703125" bestFit="1" customWidth="1"/>
    <col min="10753" max="10753" width="36.7109375" customWidth="1"/>
    <col min="10754" max="10754" width="18.28515625" customWidth="1"/>
    <col min="10755" max="10755" width="18.42578125" customWidth="1"/>
    <col min="10756" max="10756" width="18.5703125" customWidth="1"/>
    <col min="10757" max="10757" width="18.42578125" customWidth="1"/>
    <col min="10758" max="10758" width="13.28515625" customWidth="1"/>
    <col min="10760" max="10760" width="10.5703125" bestFit="1" customWidth="1"/>
    <col min="11009" max="11009" width="36.7109375" customWidth="1"/>
    <col min="11010" max="11010" width="18.28515625" customWidth="1"/>
    <col min="11011" max="11011" width="18.42578125" customWidth="1"/>
    <col min="11012" max="11012" width="18.5703125" customWidth="1"/>
    <col min="11013" max="11013" width="18.42578125" customWidth="1"/>
    <col min="11014" max="11014" width="13.28515625" customWidth="1"/>
    <col min="11016" max="11016" width="10.5703125" bestFit="1" customWidth="1"/>
    <col min="11265" max="11265" width="36.7109375" customWidth="1"/>
    <col min="11266" max="11266" width="18.28515625" customWidth="1"/>
    <col min="11267" max="11267" width="18.42578125" customWidth="1"/>
    <col min="11268" max="11268" width="18.5703125" customWidth="1"/>
    <col min="11269" max="11269" width="18.42578125" customWidth="1"/>
    <col min="11270" max="11270" width="13.28515625" customWidth="1"/>
    <col min="11272" max="11272" width="10.5703125" bestFit="1" customWidth="1"/>
    <col min="11521" max="11521" width="36.7109375" customWidth="1"/>
    <col min="11522" max="11522" width="18.28515625" customWidth="1"/>
    <col min="11523" max="11523" width="18.42578125" customWidth="1"/>
    <col min="11524" max="11524" width="18.5703125" customWidth="1"/>
    <col min="11525" max="11525" width="18.42578125" customWidth="1"/>
    <col min="11526" max="11526" width="13.28515625" customWidth="1"/>
    <col min="11528" max="11528" width="10.5703125" bestFit="1" customWidth="1"/>
    <col min="11777" max="11777" width="36.7109375" customWidth="1"/>
    <col min="11778" max="11778" width="18.28515625" customWidth="1"/>
    <col min="11779" max="11779" width="18.42578125" customWidth="1"/>
    <col min="11780" max="11780" width="18.5703125" customWidth="1"/>
    <col min="11781" max="11781" width="18.42578125" customWidth="1"/>
    <col min="11782" max="11782" width="13.28515625" customWidth="1"/>
    <col min="11784" max="11784" width="10.5703125" bestFit="1" customWidth="1"/>
    <col min="12033" max="12033" width="36.7109375" customWidth="1"/>
    <col min="12034" max="12034" width="18.28515625" customWidth="1"/>
    <col min="12035" max="12035" width="18.42578125" customWidth="1"/>
    <col min="12036" max="12036" width="18.5703125" customWidth="1"/>
    <col min="12037" max="12037" width="18.42578125" customWidth="1"/>
    <col min="12038" max="12038" width="13.28515625" customWidth="1"/>
    <col min="12040" max="12040" width="10.5703125" bestFit="1" customWidth="1"/>
    <col min="12289" max="12289" width="36.7109375" customWidth="1"/>
    <col min="12290" max="12290" width="18.28515625" customWidth="1"/>
    <col min="12291" max="12291" width="18.42578125" customWidth="1"/>
    <col min="12292" max="12292" width="18.5703125" customWidth="1"/>
    <col min="12293" max="12293" width="18.42578125" customWidth="1"/>
    <col min="12294" max="12294" width="13.28515625" customWidth="1"/>
    <col min="12296" max="12296" width="10.5703125" bestFit="1" customWidth="1"/>
    <col min="12545" max="12545" width="36.7109375" customWidth="1"/>
    <col min="12546" max="12546" width="18.28515625" customWidth="1"/>
    <col min="12547" max="12547" width="18.42578125" customWidth="1"/>
    <col min="12548" max="12548" width="18.5703125" customWidth="1"/>
    <col min="12549" max="12549" width="18.42578125" customWidth="1"/>
    <col min="12550" max="12550" width="13.28515625" customWidth="1"/>
    <col min="12552" max="12552" width="10.5703125" bestFit="1" customWidth="1"/>
    <col min="12801" max="12801" width="36.7109375" customWidth="1"/>
    <col min="12802" max="12802" width="18.28515625" customWidth="1"/>
    <col min="12803" max="12803" width="18.42578125" customWidth="1"/>
    <col min="12804" max="12804" width="18.5703125" customWidth="1"/>
    <col min="12805" max="12805" width="18.42578125" customWidth="1"/>
    <col min="12806" max="12806" width="13.28515625" customWidth="1"/>
    <col min="12808" max="12808" width="10.5703125" bestFit="1" customWidth="1"/>
    <col min="13057" max="13057" width="36.7109375" customWidth="1"/>
    <col min="13058" max="13058" width="18.28515625" customWidth="1"/>
    <col min="13059" max="13059" width="18.42578125" customWidth="1"/>
    <col min="13060" max="13060" width="18.5703125" customWidth="1"/>
    <col min="13061" max="13061" width="18.42578125" customWidth="1"/>
    <col min="13062" max="13062" width="13.28515625" customWidth="1"/>
    <col min="13064" max="13064" width="10.5703125" bestFit="1" customWidth="1"/>
    <col min="13313" max="13313" width="36.7109375" customWidth="1"/>
    <col min="13314" max="13314" width="18.28515625" customWidth="1"/>
    <col min="13315" max="13315" width="18.42578125" customWidth="1"/>
    <col min="13316" max="13316" width="18.5703125" customWidth="1"/>
    <col min="13317" max="13317" width="18.42578125" customWidth="1"/>
    <col min="13318" max="13318" width="13.28515625" customWidth="1"/>
    <col min="13320" max="13320" width="10.5703125" bestFit="1" customWidth="1"/>
    <col min="13569" max="13569" width="36.7109375" customWidth="1"/>
    <col min="13570" max="13570" width="18.28515625" customWidth="1"/>
    <col min="13571" max="13571" width="18.42578125" customWidth="1"/>
    <col min="13572" max="13572" width="18.5703125" customWidth="1"/>
    <col min="13573" max="13573" width="18.42578125" customWidth="1"/>
    <col min="13574" max="13574" width="13.28515625" customWidth="1"/>
    <col min="13576" max="13576" width="10.5703125" bestFit="1" customWidth="1"/>
    <col min="13825" max="13825" width="36.7109375" customWidth="1"/>
    <col min="13826" max="13826" width="18.28515625" customWidth="1"/>
    <col min="13827" max="13827" width="18.42578125" customWidth="1"/>
    <col min="13828" max="13828" width="18.5703125" customWidth="1"/>
    <col min="13829" max="13829" width="18.42578125" customWidth="1"/>
    <col min="13830" max="13830" width="13.28515625" customWidth="1"/>
    <col min="13832" max="13832" width="10.5703125" bestFit="1" customWidth="1"/>
    <col min="14081" max="14081" width="36.7109375" customWidth="1"/>
    <col min="14082" max="14082" width="18.28515625" customWidth="1"/>
    <col min="14083" max="14083" width="18.42578125" customWidth="1"/>
    <col min="14084" max="14084" width="18.5703125" customWidth="1"/>
    <col min="14085" max="14085" width="18.42578125" customWidth="1"/>
    <col min="14086" max="14086" width="13.28515625" customWidth="1"/>
    <col min="14088" max="14088" width="10.5703125" bestFit="1" customWidth="1"/>
    <col min="14337" max="14337" width="36.7109375" customWidth="1"/>
    <col min="14338" max="14338" width="18.28515625" customWidth="1"/>
    <col min="14339" max="14339" width="18.42578125" customWidth="1"/>
    <col min="14340" max="14340" width="18.5703125" customWidth="1"/>
    <col min="14341" max="14341" width="18.42578125" customWidth="1"/>
    <col min="14342" max="14342" width="13.28515625" customWidth="1"/>
    <col min="14344" max="14344" width="10.5703125" bestFit="1" customWidth="1"/>
    <col min="14593" max="14593" width="36.7109375" customWidth="1"/>
    <col min="14594" max="14594" width="18.28515625" customWidth="1"/>
    <col min="14595" max="14595" width="18.42578125" customWidth="1"/>
    <col min="14596" max="14596" width="18.5703125" customWidth="1"/>
    <col min="14597" max="14597" width="18.42578125" customWidth="1"/>
    <col min="14598" max="14598" width="13.28515625" customWidth="1"/>
    <col min="14600" max="14600" width="10.5703125" bestFit="1" customWidth="1"/>
    <col min="14849" max="14849" width="36.7109375" customWidth="1"/>
    <col min="14850" max="14850" width="18.28515625" customWidth="1"/>
    <col min="14851" max="14851" width="18.42578125" customWidth="1"/>
    <col min="14852" max="14852" width="18.5703125" customWidth="1"/>
    <col min="14853" max="14853" width="18.42578125" customWidth="1"/>
    <col min="14854" max="14854" width="13.28515625" customWidth="1"/>
    <col min="14856" max="14856" width="10.5703125" bestFit="1" customWidth="1"/>
    <col min="15105" max="15105" width="36.7109375" customWidth="1"/>
    <col min="15106" max="15106" width="18.28515625" customWidth="1"/>
    <col min="15107" max="15107" width="18.42578125" customWidth="1"/>
    <col min="15108" max="15108" width="18.5703125" customWidth="1"/>
    <col min="15109" max="15109" width="18.42578125" customWidth="1"/>
    <col min="15110" max="15110" width="13.28515625" customWidth="1"/>
    <col min="15112" max="15112" width="10.5703125" bestFit="1" customWidth="1"/>
    <col min="15361" max="15361" width="36.7109375" customWidth="1"/>
    <col min="15362" max="15362" width="18.28515625" customWidth="1"/>
    <col min="15363" max="15363" width="18.42578125" customWidth="1"/>
    <col min="15364" max="15364" width="18.5703125" customWidth="1"/>
    <col min="15365" max="15365" width="18.42578125" customWidth="1"/>
    <col min="15366" max="15366" width="13.28515625" customWidth="1"/>
    <col min="15368" max="15368" width="10.5703125" bestFit="1" customWidth="1"/>
    <col min="15617" max="15617" width="36.7109375" customWidth="1"/>
    <col min="15618" max="15618" width="18.28515625" customWidth="1"/>
    <col min="15619" max="15619" width="18.42578125" customWidth="1"/>
    <col min="15620" max="15620" width="18.5703125" customWidth="1"/>
    <col min="15621" max="15621" width="18.42578125" customWidth="1"/>
    <col min="15622" max="15622" width="13.28515625" customWidth="1"/>
    <col min="15624" max="15624" width="10.5703125" bestFit="1" customWidth="1"/>
    <col min="15873" max="15873" width="36.7109375" customWidth="1"/>
    <col min="15874" max="15874" width="18.28515625" customWidth="1"/>
    <col min="15875" max="15875" width="18.42578125" customWidth="1"/>
    <col min="15876" max="15876" width="18.5703125" customWidth="1"/>
    <col min="15877" max="15877" width="18.42578125" customWidth="1"/>
    <col min="15878" max="15878" width="13.28515625" customWidth="1"/>
    <col min="15880" max="15880" width="10.5703125" bestFit="1" customWidth="1"/>
    <col min="16129" max="16129" width="36.7109375" customWidth="1"/>
    <col min="16130" max="16130" width="18.28515625" customWidth="1"/>
    <col min="16131" max="16131" width="18.42578125" customWidth="1"/>
    <col min="16132" max="16132" width="18.5703125" customWidth="1"/>
    <col min="16133" max="16133" width="18.42578125" customWidth="1"/>
    <col min="16134" max="16134" width="13.28515625" customWidth="1"/>
    <col min="16136" max="16136" width="10.5703125" bestFit="1" customWidth="1"/>
  </cols>
  <sheetData>
    <row r="1" spans="3:14" s="1" customFormat="1" ht="16.5" x14ac:dyDescent="0.3">
      <c r="C1" s="201" t="s">
        <v>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3:14" s="1" customFormat="1" ht="16.5" x14ac:dyDescent="0.3">
      <c r="C2" s="201" t="s">
        <v>1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</row>
    <row r="3" spans="3:14" s="1" customFormat="1" ht="16.5" x14ac:dyDescent="0.3">
      <c r="C3" s="201" t="s">
        <v>82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</row>
    <row r="4" spans="3:14" s="1" customFormat="1" ht="16.5" x14ac:dyDescent="0.3">
      <c r="C4" s="201" t="s">
        <v>97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5" spans="3:14" s="1" customFormat="1" ht="16.5" x14ac:dyDescent="0.3">
      <c r="C5" s="201" t="s">
        <v>98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6" spans="3:14" ht="15.75" thickBot="1" x14ac:dyDescent="0.3"/>
    <row r="7" spans="3:14" s="5" customFormat="1" ht="24.75" customHeight="1" thickBot="1" x14ac:dyDescent="0.3">
      <c r="C7" s="3" t="s">
        <v>2</v>
      </c>
      <c r="D7" s="4" t="s">
        <v>80</v>
      </c>
      <c r="E7" s="4" t="s">
        <v>79</v>
      </c>
      <c r="F7" s="4" t="s">
        <v>39</v>
      </c>
      <c r="G7" s="107" t="s">
        <v>83</v>
      </c>
    </row>
    <row r="8" spans="3:14" s="6" customFormat="1" x14ac:dyDescent="0.25">
      <c r="C8" s="175" t="s">
        <v>3</v>
      </c>
      <c r="D8" s="8"/>
      <c r="E8" s="8"/>
      <c r="F8" s="117"/>
      <c r="G8" s="109"/>
    </row>
    <row r="9" spans="3:14" s="6" customFormat="1" x14ac:dyDescent="0.25">
      <c r="C9" s="9" t="s">
        <v>4</v>
      </c>
      <c r="D9" s="8"/>
      <c r="E9" s="8"/>
      <c r="F9" s="117"/>
      <c r="G9" s="109"/>
    </row>
    <row r="10" spans="3:14" s="43" customFormat="1" x14ac:dyDescent="0.25">
      <c r="C10" s="114" t="s">
        <v>95</v>
      </c>
      <c r="D10" s="11">
        <v>0</v>
      </c>
      <c r="E10" s="11">
        <v>0</v>
      </c>
      <c r="F10" s="118"/>
      <c r="G10" s="110">
        <v>0</v>
      </c>
    </row>
    <row r="11" spans="3:14" s="10" customFormat="1" x14ac:dyDescent="0.25">
      <c r="C11" s="114" t="s">
        <v>96</v>
      </c>
      <c r="D11" s="44">
        <v>444511500</v>
      </c>
      <c r="E11" s="45">
        <v>447570044.07999998</v>
      </c>
      <c r="F11" s="118">
        <f>SUM(E11/D11)*100</f>
        <v>100.68806860564912</v>
      </c>
      <c r="G11" s="111">
        <f>SUM(E11-D11)</f>
        <v>3058544.0799999833</v>
      </c>
      <c r="I11" s="87"/>
    </row>
    <row r="12" spans="3:14" ht="15.75" thickBot="1" x14ac:dyDescent="0.3">
      <c r="C12" s="174" t="s">
        <v>40</v>
      </c>
      <c r="D12" s="11">
        <v>0</v>
      </c>
      <c r="E12" s="11">
        <v>0</v>
      </c>
      <c r="F12" s="11">
        <v>0</v>
      </c>
      <c r="G12" s="110">
        <v>0</v>
      </c>
    </row>
    <row r="13" spans="3:14" s="6" customFormat="1" ht="15.75" thickBot="1" x14ac:dyDescent="0.3">
      <c r="C13" s="161" t="s">
        <v>84</v>
      </c>
      <c r="D13" s="46">
        <f>SUM(D11:D11)</f>
        <v>444511500</v>
      </c>
      <c r="E13" s="46">
        <f>SUM(E11:E12)</f>
        <v>447570044.07999998</v>
      </c>
      <c r="F13" s="119">
        <f>SUM(E13/D13)*100</f>
        <v>100.68806860564912</v>
      </c>
      <c r="G13" s="112">
        <f>SUM(G11:G12)</f>
        <v>3058544.0799999833</v>
      </c>
    </row>
    <row r="14" spans="3:14" s="6" customFormat="1" ht="15.75" thickBot="1" x14ac:dyDescent="0.3">
      <c r="C14" s="161" t="s">
        <v>85</v>
      </c>
      <c r="D14" s="105">
        <f>D13</f>
        <v>444511500</v>
      </c>
      <c r="E14" s="105">
        <f t="shared" ref="E14:G14" si="0">E13</f>
        <v>447570044.07999998</v>
      </c>
      <c r="F14" s="120">
        <f t="shared" si="0"/>
        <v>100.68806860564912</v>
      </c>
      <c r="G14" s="113">
        <f t="shared" si="0"/>
        <v>3058544.0799999833</v>
      </c>
    </row>
    <row r="15" spans="3:14" x14ac:dyDescent="0.25">
      <c r="C15" s="12"/>
      <c r="D15" s="7"/>
      <c r="E15" s="7"/>
      <c r="F15" s="121"/>
      <c r="G15" s="108"/>
    </row>
    <row r="16" spans="3:14" s="6" customFormat="1" x14ac:dyDescent="0.25">
      <c r="C16" s="9" t="s">
        <v>5</v>
      </c>
      <c r="D16" s="8"/>
      <c r="E16" s="8"/>
      <c r="F16" s="122"/>
      <c r="G16" s="109"/>
    </row>
    <row r="17" spans="3:10" s="6" customFormat="1" x14ac:dyDescent="0.25">
      <c r="C17" s="9" t="s">
        <v>6</v>
      </c>
      <c r="D17" s="8"/>
      <c r="E17" s="8"/>
      <c r="F17" s="122"/>
      <c r="G17" s="109"/>
    </row>
    <row r="18" spans="3:10" ht="15.75" thickBot="1" x14ac:dyDescent="0.3">
      <c r="C18" s="12" t="s">
        <v>7</v>
      </c>
      <c r="D18" s="163">
        <v>18491622473</v>
      </c>
      <c r="E18" s="163">
        <v>18216753009</v>
      </c>
      <c r="F18" s="164">
        <f>SUM(E18/D18)*100</f>
        <v>98.513545988723578</v>
      </c>
      <c r="G18" s="165">
        <f>SUM(E18-D18)</f>
        <v>-274869464</v>
      </c>
    </row>
    <row r="19" spans="3:10" s="6" customFormat="1" ht="15.75" thickBot="1" x14ac:dyDescent="0.3">
      <c r="C19" s="161" t="s">
        <v>41</v>
      </c>
      <c r="D19" s="40">
        <f>SUM(D18)</f>
        <v>18491622473</v>
      </c>
      <c r="E19" s="40">
        <f>SUM(E18)</f>
        <v>18216753009</v>
      </c>
      <c r="F19" s="168">
        <f>SUM(E19/D19)*100</f>
        <v>98.513545988723578</v>
      </c>
      <c r="G19" s="169">
        <f>SUM(E19-D19)</f>
        <v>-274869464</v>
      </c>
    </row>
    <row r="20" spans="3:10" s="6" customFormat="1" x14ac:dyDescent="0.25">
      <c r="C20" s="114"/>
      <c r="D20" s="166"/>
      <c r="E20" s="166"/>
      <c r="F20" s="162"/>
      <c r="G20" s="167"/>
    </row>
    <row r="21" spans="3:10" x14ac:dyDescent="0.25">
      <c r="C21" s="9" t="s">
        <v>8</v>
      </c>
      <c r="D21" s="47"/>
      <c r="E21" s="47"/>
      <c r="F21" s="172"/>
      <c r="G21" s="115"/>
      <c r="J21" s="80"/>
    </row>
    <row r="22" spans="3:10" x14ac:dyDescent="0.25">
      <c r="C22" s="12" t="s">
        <v>9</v>
      </c>
      <c r="D22" s="106">
        <v>9162918704</v>
      </c>
      <c r="E22" s="106">
        <v>8760561025</v>
      </c>
      <c r="F22" s="176">
        <f t="shared" ref="F22:F26" si="1">SUM(E22/D22)*100</f>
        <v>95.60884809744789</v>
      </c>
      <c r="G22" s="177">
        <f t="shared" ref="G22:G26" si="2">SUM(D22-E22)</f>
        <v>402357679</v>
      </c>
      <c r="J22" s="37"/>
    </row>
    <row r="23" spans="3:10" s="6" customFormat="1" ht="15.75" thickBot="1" x14ac:dyDescent="0.3">
      <c r="C23" s="170" t="s">
        <v>42</v>
      </c>
      <c r="D23" s="178">
        <v>1601351480</v>
      </c>
      <c r="E23" s="178">
        <v>1588783000</v>
      </c>
      <c r="F23" s="179">
        <f t="shared" si="1"/>
        <v>99.215132957569068</v>
      </c>
      <c r="G23" s="180">
        <f t="shared" si="2"/>
        <v>12568480</v>
      </c>
      <c r="J23" s="81"/>
    </row>
    <row r="24" spans="3:10" ht="15.75" thickBot="1" x14ac:dyDescent="0.3">
      <c r="C24" s="161" t="s">
        <v>131</v>
      </c>
      <c r="D24" s="181">
        <f>SUM(D22:D23)</f>
        <v>10764270184</v>
      </c>
      <c r="E24" s="181">
        <f>SUM(E22:E23)</f>
        <v>10349344025</v>
      </c>
      <c r="F24" s="119">
        <f t="shared" si="1"/>
        <v>96.145338681513721</v>
      </c>
      <c r="G24" s="171">
        <f t="shared" si="2"/>
        <v>414926159</v>
      </c>
      <c r="J24" s="37"/>
    </row>
    <row r="25" spans="3:10" s="6" customFormat="1" ht="15.75" thickBot="1" x14ac:dyDescent="0.3">
      <c r="C25" s="173" t="s">
        <v>99</v>
      </c>
      <c r="D25" s="41">
        <f>D19+D24</f>
        <v>29255892657</v>
      </c>
      <c r="E25" s="41">
        <f>E19+E24</f>
        <v>28566097034</v>
      </c>
      <c r="F25" s="123">
        <f t="shared" si="1"/>
        <v>97.64219936445879</v>
      </c>
      <c r="G25" s="171">
        <f t="shared" si="2"/>
        <v>689795623</v>
      </c>
      <c r="J25" s="82"/>
    </row>
    <row r="26" spans="3:10" s="6" customFormat="1" ht="15.75" thickBot="1" x14ac:dyDescent="0.3">
      <c r="C26" s="101" t="s">
        <v>100</v>
      </c>
      <c r="D26" s="41">
        <f>D14-D25</f>
        <v>-28811381157</v>
      </c>
      <c r="E26" s="182">
        <f>E14-E25</f>
        <v>-28118526989.919998</v>
      </c>
      <c r="F26" s="123">
        <f t="shared" si="1"/>
        <v>97.595206688271986</v>
      </c>
      <c r="G26" s="171">
        <f t="shared" si="2"/>
        <v>-692854167.08000183</v>
      </c>
      <c r="J26" s="82"/>
    </row>
    <row r="37" spans="13:14" x14ac:dyDescent="0.25">
      <c r="M37" s="37"/>
      <c r="N37" s="37"/>
    </row>
  </sheetData>
  <mergeCells count="10">
    <mergeCell ref="H5:N5"/>
    <mergeCell ref="C1:G1"/>
    <mergeCell ref="C2:G2"/>
    <mergeCell ref="C3:G3"/>
    <mergeCell ref="C5:G5"/>
    <mergeCell ref="C4:G4"/>
    <mergeCell ref="H1:N1"/>
    <mergeCell ref="H2:N2"/>
    <mergeCell ref="H3:N3"/>
    <mergeCell ref="H4:N4"/>
  </mergeCells>
  <printOptions horizontalCentered="1"/>
  <pageMargins left="0.78" right="0.27559055118110198" top="0.86614173228346503" bottom="0.27559055118110198" header="0.31496062992126" footer="0.31496062992126"/>
  <pageSetup paperSize="9" scale="9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7"/>
  <sheetViews>
    <sheetView workbookViewId="0">
      <selection activeCell="A15" sqref="A15"/>
    </sheetView>
  </sheetViews>
  <sheetFormatPr defaultColWidth="2.85546875" defaultRowHeight="15" x14ac:dyDescent="0.25"/>
  <cols>
    <col min="1" max="1" width="75.140625" style="60" customWidth="1"/>
    <col min="2" max="2" width="36.42578125" style="60" customWidth="1"/>
    <col min="3" max="235" width="9.140625" style="60" customWidth="1"/>
    <col min="236" max="236" width="2.85546875" style="60"/>
    <col min="237" max="237" width="2.85546875" style="60" customWidth="1"/>
    <col min="238" max="238" width="1.85546875" style="60" customWidth="1"/>
    <col min="239" max="239" width="2.28515625" style="60" customWidth="1"/>
    <col min="240" max="240" width="40.7109375" style="60" customWidth="1"/>
    <col min="241" max="241" width="18.5703125" style="60" bestFit="1" customWidth="1"/>
    <col min="242" max="242" width="18.42578125" style="60" bestFit="1" customWidth="1"/>
    <col min="243" max="243" width="18.7109375" style="60" bestFit="1" customWidth="1"/>
    <col min="244" max="244" width="17.7109375" style="60" bestFit="1" customWidth="1"/>
    <col min="245" max="245" width="13.5703125" style="60" customWidth="1"/>
    <col min="246" max="247" width="9.140625" style="60" customWidth="1"/>
    <col min="248" max="248" width="15.28515625" style="60" bestFit="1" customWidth="1"/>
    <col min="249" max="249" width="21.140625" style="60" customWidth="1"/>
    <col min="250" max="491" width="9.140625" style="60" customWidth="1"/>
    <col min="492" max="492" width="2.85546875" style="60"/>
    <col min="493" max="493" width="2.85546875" style="60" customWidth="1"/>
    <col min="494" max="494" width="1.85546875" style="60" customWidth="1"/>
    <col min="495" max="495" width="2.28515625" style="60" customWidth="1"/>
    <col min="496" max="496" width="40.7109375" style="60" customWidth="1"/>
    <col min="497" max="497" width="18.5703125" style="60" bestFit="1" customWidth="1"/>
    <col min="498" max="498" width="18.42578125" style="60" bestFit="1" customWidth="1"/>
    <col min="499" max="499" width="18.7109375" style="60" bestFit="1" customWidth="1"/>
    <col min="500" max="500" width="17.7109375" style="60" bestFit="1" customWidth="1"/>
    <col min="501" max="501" width="13.5703125" style="60" customWidth="1"/>
    <col min="502" max="503" width="9.140625" style="60" customWidth="1"/>
    <col min="504" max="504" width="15.28515625" style="60" bestFit="1" customWidth="1"/>
    <col min="505" max="505" width="21.140625" style="60" customWidth="1"/>
    <col min="506" max="747" width="9.140625" style="60" customWidth="1"/>
    <col min="748" max="748" width="2.85546875" style="60"/>
    <col min="749" max="749" width="2.85546875" style="60" customWidth="1"/>
    <col min="750" max="750" width="1.85546875" style="60" customWidth="1"/>
    <col min="751" max="751" width="2.28515625" style="60" customWidth="1"/>
    <col min="752" max="752" width="40.7109375" style="60" customWidth="1"/>
    <col min="753" max="753" width="18.5703125" style="60" bestFit="1" customWidth="1"/>
    <col min="754" max="754" width="18.42578125" style="60" bestFit="1" customWidth="1"/>
    <col min="755" max="755" width="18.7109375" style="60" bestFit="1" customWidth="1"/>
    <col min="756" max="756" width="17.7109375" style="60" bestFit="1" customWidth="1"/>
    <col min="757" max="757" width="13.5703125" style="60" customWidth="1"/>
    <col min="758" max="759" width="9.140625" style="60" customWidth="1"/>
    <col min="760" max="760" width="15.28515625" style="60" bestFit="1" customWidth="1"/>
    <col min="761" max="761" width="21.140625" style="60" customWidth="1"/>
    <col min="762" max="1003" width="9.140625" style="60" customWidth="1"/>
    <col min="1004" max="1004" width="2.85546875" style="60"/>
    <col min="1005" max="1005" width="2.85546875" style="60" customWidth="1"/>
    <col min="1006" max="1006" width="1.85546875" style="60" customWidth="1"/>
    <col min="1007" max="1007" width="2.28515625" style="60" customWidth="1"/>
    <col min="1008" max="1008" width="40.7109375" style="60" customWidth="1"/>
    <col min="1009" max="1009" width="18.5703125" style="60" bestFit="1" customWidth="1"/>
    <col min="1010" max="1010" width="18.42578125" style="60" bestFit="1" customWidth="1"/>
    <col min="1011" max="1011" width="18.7109375" style="60" bestFit="1" customWidth="1"/>
    <col min="1012" max="1012" width="17.7109375" style="60" bestFit="1" customWidth="1"/>
    <col min="1013" max="1013" width="13.5703125" style="60" customWidth="1"/>
    <col min="1014" max="1015" width="9.140625" style="60" customWidth="1"/>
    <col min="1016" max="1016" width="15.28515625" style="60" bestFit="1" customWidth="1"/>
    <col min="1017" max="1017" width="21.140625" style="60" customWidth="1"/>
    <col min="1018" max="1259" width="9.140625" style="60" customWidth="1"/>
    <col min="1260" max="1260" width="2.85546875" style="60"/>
    <col min="1261" max="1261" width="2.85546875" style="60" customWidth="1"/>
    <col min="1262" max="1262" width="1.85546875" style="60" customWidth="1"/>
    <col min="1263" max="1263" width="2.28515625" style="60" customWidth="1"/>
    <col min="1264" max="1264" width="40.7109375" style="60" customWidth="1"/>
    <col min="1265" max="1265" width="18.5703125" style="60" bestFit="1" customWidth="1"/>
    <col min="1266" max="1266" width="18.42578125" style="60" bestFit="1" customWidth="1"/>
    <col min="1267" max="1267" width="18.7109375" style="60" bestFit="1" customWidth="1"/>
    <col min="1268" max="1268" width="17.7109375" style="60" bestFit="1" customWidth="1"/>
    <col min="1269" max="1269" width="13.5703125" style="60" customWidth="1"/>
    <col min="1270" max="1271" width="9.140625" style="60" customWidth="1"/>
    <col min="1272" max="1272" width="15.28515625" style="60" bestFit="1" customWidth="1"/>
    <col min="1273" max="1273" width="21.140625" style="60" customWidth="1"/>
    <col min="1274" max="1515" width="9.140625" style="60" customWidth="1"/>
    <col min="1516" max="1516" width="2.85546875" style="60"/>
    <col min="1517" max="1517" width="2.85546875" style="60" customWidth="1"/>
    <col min="1518" max="1518" width="1.85546875" style="60" customWidth="1"/>
    <col min="1519" max="1519" width="2.28515625" style="60" customWidth="1"/>
    <col min="1520" max="1520" width="40.7109375" style="60" customWidth="1"/>
    <col min="1521" max="1521" width="18.5703125" style="60" bestFit="1" customWidth="1"/>
    <col min="1522" max="1522" width="18.42578125" style="60" bestFit="1" customWidth="1"/>
    <col min="1523" max="1523" width="18.7109375" style="60" bestFit="1" customWidth="1"/>
    <col min="1524" max="1524" width="17.7109375" style="60" bestFit="1" customWidth="1"/>
    <col min="1525" max="1525" width="13.5703125" style="60" customWidth="1"/>
    <col min="1526" max="1527" width="9.140625" style="60" customWidth="1"/>
    <col min="1528" max="1528" width="15.28515625" style="60" bestFit="1" customWidth="1"/>
    <col min="1529" max="1529" width="21.140625" style="60" customWidth="1"/>
    <col min="1530" max="1771" width="9.140625" style="60" customWidth="1"/>
    <col min="1772" max="1772" width="2.85546875" style="60"/>
    <col min="1773" max="1773" width="2.85546875" style="60" customWidth="1"/>
    <col min="1774" max="1774" width="1.85546875" style="60" customWidth="1"/>
    <col min="1775" max="1775" width="2.28515625" style="60" customWidth="1"/>
    <col min="1776" max="1776" width="40.7109375" style="60" customWidth="1"/>
    <col min="1777" max="1777" width="18.5703125" style="60" bestFit="1" customWidth="1"/>
    <col min="1778" max="1778" width="18.42578125" style="60" bestFit="1" customWidth="1"/>
    <col min="1779" max="1779" width="18.7109375" style="60" bestFit="1" customWidth="1"/>
    <col min="1780" max="1780" width="17.7109375" style="60" bestFit="1" customWidth="1"/>
    <col min="1781" max="1781" width="13.5703125" style="60" customWidth="1"/>
    <col min="1782" max="1783" width="9.140625" style="60" customWidth="1"/>
    <col min="1784" max="1784" width="15.28515625" style="60" bestFit="1" customWidth="1"/>
    <col min="1785" max="1785" width="21.140625" style="60" customWidth="1"/>
    <col min="1786" max="2027" width="9.140625" style="60" customWidth="1"/>
    <col min="2028" max="2028" width="2.85546875" style="60"/>
    <col min="2029" max="2029" width="2.85546875" style="60" customWidth="1"/>
    <col min="2030" max="2030" width="1.85546875" style="60" customWidth="1"/>
    <col min="2031" max="2031" width="2.28515625" style="60" customWidth="1"/>
    <col min="2032" max="2032" width="40.7109375" style="60" customWidth="1"/>
    <col min="2033" max="2033" width="18.5703125" style="60" bestFit="1" customWidth="1"/>
    <col min="2034" max="2034" width="18.42578125" style="60" bestFit="1" customWidth="1"/>
    <col min="2035" max="2035" width="18.7109375" style="60" bestFit="1" customWidth="1"/>
    <col min="2036" max="2036" width="17.7109375" style="60" bestFit="1" customWidth="1"/>
    <col min="2037" max="2037" width="13.5703125" style="60" customWidth="1"/>
    <col min="2038" max="2039" width="9.140625" style="60" customWidth="1"/>
    <col min="2040" max="2040" width="15.28515625" style="60" bestFit="1" customWidth="1"/>
    <col min="2041" max="2041" width="21.140625" style="60" customWidth="1"/>
    <col min="2042" max="2283" width="9.140625" style="60" customWidth="1"/>
    <col min="2284" max="2284" width="2.85546875" style="60"/>
    <col min="2285" max="2285" width="2.85546875" style="60" customWidth="1"/>
    <col min="2286" max="2286" width="1.85546875" style="60" customWidth="1"/>
    <col min="2287" max="2287" width="2.28515625" style="60" customWidth="1"/>
    <col min="2288" max="2288" width="40.7109375" style="60" customWidth="1"/>
    <col min="2289" max="2289" width="18.5703125" style="60" bestFit="1" customWidth="1"/>
    <col min="2290" max="2290" width="18.42578125" style="60" bestFit="1" customWidth="1"/>
    <col min="2291" max="2291" width="18.7109375" style="60" bestFit="1" customWidth="1"/>
    <col min="2292" max="2292" width="17.7109375" style="60" bestFit="1" customWidth="1"/>
    <col min="2293" max="2293" width="13.5703125" style="60" customWidth="1"/>
    <col min="2294" max="2295" width="9.140625" style="60" customWidth="1"/>
    <col min="2296" max="2296" width="15.28515625" style="60" bestFit="1" customWidth="1"/>
    <col min="2297" max="2297" width="21.140625" style="60" customWidth="1"/>
    <col min="2298" max="2539" width="9.140625" style="60" customWidth="1"/>
    <col min="2540" max="2540" width="2.85546875" style="60"/>
    <col min="2541" max="2541" width="2.85546875" style="60" customWidth="1"/>
    <col min="2542" max="2542" width="1.85546875" style="60" customWidth="1"/>
    <col min="2543" max="2543" width="2.28515625" style="60" customWidth="1"/>
    <col min="2544" max="2544" width="40.7109375" style="60" customWidth="1"/>
    <col min="2545" max="2545" width="18.5703125" style="60" bestFit="1" customWidth="1"/>
    <col min="2546" max="2546" width="18.42578125" style="60" bestFit="1" customWidth="1"/>
    <col min="2547" max="2547" width="18.7109375" style="60" bestFit="1" customWidth="1"/>
    <col min="2548" max="2548" width="17.7109375" style="60" bestFit="1" customWidth="1"/>
    <col min="2549" max="2549" width="13.5703125" style="60" customWidth="1"/>
    <col min="2550" max="2551" width="9.140625" style="60" customWidth="1"/>
    <col min="2552" max="2552" width="15.28515625" style="60" bestFit="1" customWidth="1"/>
    <col min="2553" max="2553" width="21.140625" style="60" customWidth="1"/>
    <col min="2554" max="2795" width="9.140625" style="60" customWidth="1"/>
    <col min="2796" max="2796" width="2.85546875" style="60"/>
    <col min="2797" max="2797" width="2.85546875" style="60" customWidth="1"/>
    <col min="2798" max="2798" width="1.85546875" style="60" customWidth="1"/>
    <col min="2799" max="2799" width="2.28515625" style="60" customWidth="1"/>
    <col min="2800" max="2800" width="40.7109375" style="60" customWidth="1"/>
    <col min="2801" max="2801" width="18.5703125" style="60" bestFit="1" customWidth="1"/>
    <col min="2802" max="2802" width="18.42578125" style="60" bestFit="1" customWidth="1"/>
    <col min="2803" max="2803" width="18.7109375" style="60" bestFit="1" customWidth="1"/>
    <col min="2804" max="2804" width="17.7109375" style="60" bestFit="1" customWidth="1"/>
    <col min="2805" max="2805" width="13.5703125" style="60" customWidth="1"/>
    <col min="2806" max="2807" width="9.140625" style="60" customWidth="1"/>
    <col min="2808" max="2808" width="15.28515625" style="60" bestFit="1" customWidth="1"/>
    <col min="2809" max="2809" width="21.140625" style="60" customWidth="1"/>
    <col min="2810" max="3051" width="9.140625" style="60" customWidth="1"/>
    <col min="3052" max="3052" width="2.85546875" style="60"/>
    <col min="3053" max="3053" width="2.85546875" style="60" customWidth="1"/>
    <col min="3054" max="3054" width="1.85546875" style="60" customWidth="1"/>
    <col min="3055" max="3055" width="2.28515625" style="60" customWidth="1"/>
    <col min="3056" max="3056" width="40.7109375" style="60" customWidth="1"/>
    <col min="3057" max="3057" width="18.5703125" style="60" bestFit="1" customWidth="1"/>
    <col min="3058" max="3058" width="18.42578125" style="60" bestFit="1" customWidth="1"/>
    <col min="3059" max="3059" width="18.7109375" style="60" bestFit="1" customWidth="1"/>
    <col min="3060" max="3060" width="17.7109375" style="60" bestFit="1" customWidth="1"/>
    <col min="3061" max="3061" width="13.5703125" style="60" customWidth="1"/>
    <col min="3062" max="3063" width="9.140625" style="60" customWidth="1"/>
    <col min="3064" max="3064" width="15.28515625" style="60" bestFit="1" customWidth="1"/>
    <col min="3065" max="3065" width="21.140625" style="60" customWidth="1"/>
    <col min="3066" max="3307" width="9.140625" style="60" customWidth="1"/>
    <col min="3308" max="3308" width="2.85546875" style="60"/>
    <col min="3309" max="3309" width="2.85546875" style="60" customWidth="1"/>
    <col min="3310" max="3310" width="1.85546875" style="60" customWidth="1"/>
    <col min="3311" max="3311" width="2.28515625" style="60" customWidth="1"/>
    <col min="3312" max="3312" width="40.7109375" style="60" customWidth="1"/>
    <col min="3313" max="3313" width="18.5703125" style="60" bestFit="1" customWidth="1"/>
    <col min="3314" max="3314" width="18.42578125" style="60" bestFit="1" customWidth="1"/>
    <col min="3315" max="3315" width="18.7109375" style="60" bestFit="1" customWidth="1"/>
    <col min="3316" max="3316" width="17.7109375" style="60" bestFit="1" customWidth="1"/>
    <col min="3317" max="3317" width="13.5703125" style="60" customWidth="1"/>
    <col min="3318" max="3319" width="9.140625" style="60" customWidth="1"/>
    <col min="3320" max="3320" width="15.28515625" style="60" bestFit="1" customWidth="1"/>
    <col min="3321" max="3321" width="21.140625" style="60" customWidth="1"/>
    <col min="3322" max="3563" width="9.140625" style="60" customWidth="1"/>
    <col min="3564" max="3564" width="2.85546875" style="60"/>
    <col min="3565" max="3565" width="2.85546875" style="60" customWidth="1"/>
    <col min="3566" max="3566" width="1.85546875" style="60" customWidth="1"/>
    <col min="3567" max="3567" width="2.28515625" style="60" customWidth="1"/>
    <col min="3568" max="3568" width="40.7109375" style="60" customWidth="1"/>
    <col min="3569" max="3569" width="18.5703125" style="60" bestFit="1" customWidth="1"/>
    <col min="3570" max="3570" width="18.42578125" style="60" bestFit="1" customWidth="1"/>
    <col min="3571" max="3571" width="18.7109375" style="60" bestFit="1" customWidth="1"/>
    <col min="3572" max="3572" width="17.7109375" style="60" bestFit="1" customWidth="1"/>
    <col min="3573" max="3573" width="13.5703125" style="60" customWidth="1"/>
    <col min="3574" max="3575" width="9.140625" style="60" customWidth="1"/>
    <col min="3576" max="3576" width="15.28515625" style="60" bestFit="1" customWidth="1"/>
    <col min="3577" max="3577" width="21.140625" style="60" customWidth="1"/>
    <col min="3578" max="3819" width="9.140625" style="60" customWidth="1"/>
    <col min="3820" max="3820" width="2.85546875" style="60"/>
    <col min="3821" max="3821" width="2.85546875" style="60" customWidth="1"/>
    <col min="3822" max="3822" width="1.85546875" style="60" customWidth="1"/>
    <col min="3823" max="3823" width="2.28515625" style="60" customWidth="1"/>
    <col min="3824" max="3824" width="40.7109375" style="60" customWidth="1"/>
    <col min="3825" max="3825" width="18.5703125" style="60" bestFit="1" customWidth="1"/>
    <col min="3826" max="3826" width="18.42578125" style="60" bestFit="1" customWidth="1"/>
    <col min="3827" max="3827" width="18.7109375" style="60" bestFit="1" customWidth="1"/>
    <col min="3828" max="3828" width="17.7109375" style="60" bestFit="1" customWidth="1"/>
    <col min="3829" max="3829" width="13.5703125" style="60" customWidth="1"/>
    <col min="3830" max="3831" width="9.140625" style="60" customWidth="1"/>
    <col min="3832" max="3832" width="15.28515625" style="60" bestFit="1" customWidth="1"/>
    <col min="3833" max="3833" width="21.140625" style="60" customWidth="1"/>
    <col min="3834" max="4075" width="9.140625" style="60" customWidth="1"/>
    <col min="4076" max="4076" width="2.85546875" style="60"/>
    <col min="4077" max="4077" width="2.85546875" style="60" customWidth="1"/>
    <col min="4078" max="4078" width="1.85546875" style="60" customWidth="1"/>
    <col min="4079" max="4079" width="2.28515625" style="60" customWidth="1"/>
    <col min="4080" max="4080" width="40.7109375" style="60" customWidth="1"/>
    <col min="4081" max="4081" width="18.5703125" style="60" bestFit="1" customWidth="1"/>
    <col min="4082" max="4082" width="18.42578125" style="60" bestFit="1" customWidth="1"/>
    <col min="4083" max="4083" width="18.7109375" style="60" bestFit="1" customWidth="1"/>
    <col min="4084" max="4084" width="17.7109375" style="60" bestFit="1" customWidth="1"/>
    <col min="4085" max="4085" width="13.5703125" style="60" customWidth="1"/>
    <col min="4086" max="4087" width="9.140625" style="60" customWidth="1"/>
    <col min="4088" max="4088" width="15.28515625" style="60" bestFit="1" customWidth="1"/>
    <col min="4089" max="4089" width="21.140625" style="60" customWidth="1"/>
    <col min="4090" max="4331" width="9.140625" style="60" customWidth="1"/>
    <col min="4332" max="4332" width="2.85546875" style="60"/>
    <col min="4333" max="4333" width="2.85546875" style="60" customWidth="1"/>
    <col min="4334" max="4334" width="1.85546875" style="60" customWidth="1"/>
    <col min="4335" max="4335" width="2.28515625" style="60" customWidth="1"/>
    <col min="4336" max="4336" width="40.7109375" style="60" customWidth="1"/>
    <col min="4337" max="4337" width="18.5703125" style="60" bestFit="1" customWidth="1"/>
    <col min="4338" max="4338" width="18.42578125" style="60" bestFit="1" customWidth="1"/>
    <col min="4339" max="4339" width="18.7109375" style="60" bestFit="1" customWidth="1"/>
    <col min="4340" max="4340" width="17.7109375" style="60" bestFit="1" customWidth="1"/>
    <col min="4341" max="4341" width="13.5703125" style="60" customWidth="1"/>
    <col min="4342" max="4343" width="9.140625" style="60" customWidth="1"/>
    <col min="4344" max="4344" width="15.28515625" style="60" bestFit="1" customWidth="1"/>
    <col min="4345" max="4345" width="21.140625" style="60" customWidth="1"/>
    <col min="4346" max="4587" width="9.140625" style="60" customWidth="1"/>
    <col min="4588" max="4588" width="2.85546875" style="60"/>
    <col min="4589" max="4589" width="2.85546875" style="60" customWidth="1"/>
    <col min="4590" max="4590" width="1.85546875" style="60" customWidth="1"/>
    <col min="4591" max="4591" width="2.28515625" style="60" customWidth="1"/>
    <col min="4592" max="4592" width="40.7109375" style="60" customWidth="1"/>
    <col min="4593" max="4593" width="18.5703125" style="60" bestFit="1" customWidth="1"/>
    <col min="4594" max="4594" width="18.42578125" style="60" bestFit="1" customWidth="1"/>
    <col min="4595" max="4595" width="18.7109375" style="60" bestFit="1" customWidth="1"/>
    <col min="4596" max="4596" width="17.7109375" style="60" bestFit="1" customWidth="1"/>
    <col min="4597" max="4597" width="13.5703125" style="60" customWidth="1"/>
    <col min="4598" max="4599" width="9.140625" style="60" customWidth="1"/>
    <col min="4600" max="4600" width="15.28515625" style="60" bestFit="1" customWidth="1"/>
    <col min="4601" max="4601" width="21.140625" style="60" customWidth="1"/>
    <col min="4602" max="4843" width="9.140625" style="60" customWidth="1"/>
    <col min="4844" max="4844" width="2.85546875" style="60"/>
    <col min="4845" max="4845" width="2.85546875" style="60" customWidth="1"/>
    <col min="4846" max="4846" width="1.85546875" style="60" customWidth="1"/>
    <col min="4847" max="4847" width="2.28515625" style="60" customWidth="1"/>
    <col min="4848" max="4848" width="40.7109375" style="60" customWidth="1"/>
    <col min="4849" max="4849" width="18.5703125" style="60" bestFit="1" customWidth="1"/>
    <col min="4850" max="4850" width="18.42578125" style="60" bestFit="1" customWidth="1"/>
    <col min="4851" max="4851" width="18.7109375" style="60" bestFit="1" customWidth="1"/>
    <col min="4852" max="4852" width="17.7109375" style="60" bestFit="1" customWidth="1"/>
    <col min="4853" max="4853" width="13.5703125" style="60" customWidth="1"/>
    <col min="4854" max="4855" width="9.140625" style="60" customWidth="1"/>
    <col min="4856" max="4856" width="15.28515625" style="60" bestFit="1" customWidth="1"/>
    <col min="4857" max="4857" width="21.140625" style="60" customWidth="1"/>
    <col min="4858" max="5099" width="9.140625" style="60" customWidth="1"/>
    <col min="5100" max="5100" width="2.85546875" style="60"/>
    <col min="5101" max="5101" width="2.85546875" style="60" customWidth="1"/>
    <col min="5102" max="5102" width="1.85546875" style="60" customWidth="1"/>
    <col min="5103" max="5103" width="2.28515625" style="60" customWidth="1"/>
    <col min="5104" max="5104" width="40.7109375" style="60" customWidth="1"/>
    <col min="5105" max="5105" width="18.5703125" style="60" bestFit="1" customWidth="1"/>
    <col min="5106" max="5106" width="18.42578125" style="60" bestFit="1" customWidth="1"/>
    <col min="5107" max="5107" width="18.7109375" style="60" bestFit="1" customWidth="1"/>
    <col min="5108" max="5108" width="17.7109375" style="60" bestFit="1" customWidth="1"/>
    <col min="5109" max="5109" width="13.5703125" style="60" customWidth="1"/>
    <col min="5110" max="5111" width="9.140625" style="60" customWidth="1"/>
    <col min="5112" max="5112" width="15.28515625" style="60" bestFit="1" customWidth="1"/>
    <col min="5113" max="5113" width="21.140625" style="60" customWidth="1"/>
    <col min="5114" max="5355" width="9.140625" style="60" customWidth="1"/>
    <col min="5356" max="5356" width="2.85546875" style="60"/>
    <col min="5357" max="5357" width="2.85546875" style="60" customWidth="1"/>
    <col min="5358" max="5358" width="1.85546875" style="60" customWidth="1"/>
    <col min="5359" max="5359" width="2.28515625" style="60" customWidth="1"/>
    <col min="5360" max="5360" width="40.7109375" style="60" customWidth="1"/>
    <col min="5361" max="5361" width="18.5703125" style="60" bestFit="1" customWidth="1"/>
    <col min="5362" max="5362" width="18.42578125" style="60" bestFit="1" customWidth="1"/>
    <col min="5363" max="5363" width="18.7109375" style="60" bestFit="1" customWidth="1"/>
    <col min="5364" max="5364" width="17.7109375" style="60" bestFit="1" customWidth="1"/>
    <col min="5365" max="5365" width="13.5703125" style="60" customWidth="1"/>
    <col min="5366" max="5367" width="9.140625" style="60" customWidth="1"/>
    <col min="5368" max="5368" width="15.28515625" style="60" bestFit="1" customWidth="1"/>
    <col min="5369" max="5369" width="21.140625" style="60" customWidth="1"/>
    <col min="5370" max="5611" width="9.140625" style="60" customWidth="1"/>
    <col min="5612" max="5612" width="2.85546875" style="60"/>
    <col min="5613" max="5613" width="2.85546875" style="60" customWidth="1"/>
    <col min="5614" max="5614" width="1.85546875" style="60" customWidth="1"/>
    <col min="5615" max="5615" width="2.28515625" style="60" customWidth="1"/>
    <col min="5616" max="5616" width="40.7109375" style="60" customWidth="1"/>
    <col min="5617" max="5617" width="18.5703125" style="60" bestFit="1" customWidth="1"/>
    <col min="5618" max="5618" width="18.42578125" style="60" bestFit="1" customWidth="1"/>
    <col min="5619" max="5619" width="18.7109375" style="60" bestFit="1" customWidth="1"/>
    <col min="5620" max="5620" width="17.7109375" style="60" bestFit="1" customWidth="1"/>
    <col min="5621" max="5621" width="13.5703125" style="60" customWidth="1"/>
    <col min="5622" max="5623" width="9.140625" style="60" customWidth="1"/>
    <col min="5624" max="5624" width="15.28515625" style="60" bestFit="1" customWidth="1"/>
    <col min="5625" max="5625" width="21.140625" style="60" customWidth="1"/>
    <col min="5626" max="5867" width="9.140625" style="60" customWidth="1"/>
    <col min="5868" max="5868" width="2.85546875" style="60"/>
    <col min="5869" max="5869" width="2.85546875" style="60" customWidth="1"/>
    <col min="5870" max="5870" width="1.85546875" style="60" customWidth="1"/>
    <col min="5871" max="5871" width="2.28515625" style="60" customWidth="1"/>
    <col min="5872" max="5872" width="40.7109375" style="60" customWidth="1"/>
    <col min="5873" max="5873" width="18.5703125" style="60" bestFit="1" customWidth="1"/>
    <col min="5874" max="5874" width="18.42578125" style="60" bestFit="1" customWidth="1"/>
    <col min="5875" max="5875" width="18.7109375" style="60" bestFit="1" customWidth="1"/>
    <col min="5876" max="5876" width="17.7109375" style="60" bestFit="1" customWidth="1"/>
    <col min="5877" max="5877" width="13.5703125" style="60" customWidth="1"/>
    <col min="5878" max="5879" width="9.140625" style="60" customWidth="1"/>
    <col min="5880" max="5880" width="15.28515625" style="60" bestFit="1" customWidth="1"/>
    <col min="5881" max="5881" width="21.140625" style="60" customWidth="1"/>
    <col min="5882" max="6123" width="9.140625" style="60" customWidth="1"/>
    <col min="6124" max="6124" width="2.85546875" style="60"/>
    <col min="6125" max="6125" width="2.85546875" style="60" customWidth="1"/>
    <col min="6126" max="6126" width="1.85546875" style="60" customWidth="1"/>
    <col min="6127" max="6127" width="2.28515625" style="60" customWidth="1"/>
    <col min="6128" max="6128" width="40.7109375" style="60" customWidth="1"/>
    <col min="6129" max="6129" width="18.5703125" style="60" bestFit="1" customWidth="1"/>
    <col min="6130" max="6130" width="18.42578125" style="60" bestFit="1" customWidth="1"/>
    <col min="6131" max="6131" width="18.7109375" style="60" bestFit="1" customWidth="1"/>
    <col min="6132" max="6132" width="17.7109375" style="60" bestFit="1" customWidth="1"/>
    <col min="6133" max="6133" width="13.5703125" style="60" customWidth="1"/>
    <col min="6134" max="6135" width="9.140625" style="60" customWidth="1"/>
    <col min="6136" max="6136" width="15.28515625" style="60" bestFit="1" customWidth="1"/>
    <col min="6137" max="6137" width="21.140625" style="60" customWidth="1"/>
    <col min="6138" max="6379" width="9.140625" style="60" customWidth="1"/>
    <col min="6380" max="6380" width="2.85546875" style="60"/>
    <col min="6381" max="6381" width="2.85546875" style="60" customWidth="1"/>
    <col min="6382" max="6382" width="1.85546875" style="60" customWidth="1"/>
    <col min="6383" max="6383" width="2.28515625" style="60" customWidth="1"/>
    <col min="6384" max="6384" width="40.7109375" style="60" customWidth="1"/>
    <col min="6385" max="6385" width="18.5703125" style="60" bestFit="1" customWidth="1"/>
    <col min="6386" max="6386" width="18.42578125" style="60" bestFit="1" customWidth="1"/>
    <col min="6387" max="6387" width="18.7109375" style="60" bestFit="1" customWidth="1"/>
    <col min="6388" max="6388" width="17.7109375" style="60" bestFit="1" customWidth="1"/>
    <col min="6389" max="6389" width="13.5703125" style="60" customWidth="1"/>
    <col min="6390" max="6391" width="9.140625" style="60" customWidth="1"/>
    <col min="6392" max="6392" width="15.28515625" style="60" bestFit="1" customWidth="1"/>
    <col min="6393" max="6393" width="21.140625" style="60" customWidth="1"/>
    <col min="6394" max="6635" width="9.140625" style="60" customWidth="1"/>
    <col min="6636" max="6636" width="2.85546875" style="60"/>
    <col min="6637" max="6637" width="2.85546875" style="60" customWidth="1"/>
    <col min="6638" max="6638" width="1.85546875" style="60" customWidth="1"/>
    <col min="6639" max="6639" width="2.28515625" style="60" customWidth="1"/>
    <col min="6640" max="6640" width="40.7109375" style="60" customWidth="1"/>
    <col min="6641" max="6641" width="18.5703125" style="60" bestFit="1" customWidth="1"/>
    <col min="6642" max="6642" width="18.42578125" style="60" bestFit="1" customWidth="1"/>
    <col min="6643" max="6643" width="18.7109375" style="60" bestFit="1" customWidth="1"/>
    <col min="6644" max="6644" width="17.7109375" style="60" bestFit="1" customWidth="1"/>
    <col min="6645" max="6645" width="13.5703125" style="60" customWidth="1"/>
    <col min="6646" max="6647" width="9.140625" style="60" customWidth="1"/>
    <col min="6648" max="6648" width="15.28515625" style="60" bestFit="1" customWidth="1"/>
    <col min="6649" max="6649" width="21.140625" style="60" customWidth="1"/>
    <col min="6650" max="6891" width="9.140625" style="60" customWidth="1"/>
    <col min="6892" max="6892" width="2.85546875" style="60"/>
    <col min="6893" max="6893" width="2.85546875" style="60" customWidth="1"/>
    <col min="6894" max="6894" width="1.85546875" style="60" customWidth="1"/>
    <col min="6895" max="6895" width="2.28515625" style="60" customWidth="1"/>
    <col min="6896" max="6896" width="40.7109375" style="60" customWidth="1"/>
    <col min="6897" max="6897" width="18.5703125" style="60" bestFit="1" customWidth="1"/>
    <col min="6898" max="6898" width="18.42578125" style="60" bestFit="1" customWidth="1"/>
    <col min="6899" max="6899" width="18.7109375" style="60" bestFit="1" customWidth="1"/>
    <col min="6900" max="6900" width="17.7109375" style="60" bestFit="1" customWidth="1"/>
    <col min="6901" max="6901" width="13.5703125" style="60" customWidth="1"/>
    <col min="6902" max="6903" width="9.140625" style="60" customWidth="1"/>
    <col min="6904" max="6904" width="15.28515625" style="60" bestFit="1" customWidth="1"/>
    <col min="6905" max="6905" width="21.140625" style="60" customWidth="1"/>
    <col min="6906" max="7147" width="9.140625" style="60" customWidth="1"/>
    <col min="7148" max="7148" width="2.85546875" style="60"/>
    <col min="7149" max="7149" width="2.85546875" style="60" customWidth="1"/>
    <col min="7150" max="7150" width="1.85546875" style="60" customWidth="1"/>
    <col min="7151" max="7151" width="2.28515625" style="60" customWidth="1"/>
    <col min="7152" max="7152" width="40.7109375" style="60" customWidth="1"/>
    <col min="7153" max="7153" width="18.5703125" style="60" bestFit="1" customWidth="1"/>
    <col min="7154" max="7154" width="18.42578125" style="60" bestFit="1" customWidth="1"/>
    <col min="7155" max="7155" width="18.7109375" style="60" bestFit="1" customWidth="1"/>
    <col min="7156" max="7156" width="17.7109375" style="60" bestFit="1" customWidth="1"/>
    <col min="7157" max="7157" width="13.5703125" style="60" customWidth="1"/>
    <col min="7158" max="7159" width="9.140625" style="60" customWidth="1"/>
    <col min="7160" max="7160" width="15.28515625" style="60" bestFit="1" customWidth="1"/>
    <col min="7161" max="7161" width="21.140625" style="60" customWidth="1"/>
    <col min="7162" max="7403" width="9.140625" style="60" customWidth="1"/>
    <col min="7404" max="7404" width="2.85546875" style="60"/>
    <col min="7405" max="7405" width="2.85546875" style="60" customWidth="1"/>
    <col min="7406" max="7406" width="1.85546875" style="60" customWidth="1"/>
    <col min="7407" max="7407" width="2.28515625" style="60" customWidth="1"/>
    <col min="7408" max="7408" width="40.7109375" style="60" customWidth="1"/>
    <col min="7409" max="7409" width="18.5703125" style="60" bestFit="1" customWidth="1"/>
    <col min="7410" max="7410" width="18.42578125" style="60" bestFit="1" customWidth="1"/>
    <col min="7411" max="7411" width="18.7109375" style="60" bestFit="1" customWidth="1"/>
    <col min="7412" max="7412" width="17.7109375" style="60" bestFit="1" customWidth="1"/>
    <col min="7413" max="7413" width="13.5703125" style="60" customWidth="1"/>
    <col min="7414" max="7415" width="9.140625" style="60" customWidth="1"/>
    <col min="7416" max="7416" width="15.28515625" style="60" bestFit="1" customWidth="1"/>
    <col min="7417" max="7417" width="21.140625" style="60" customWidth="1"/>
    <col min="7418" max="7659" width="9.140625" style="60" customWidth="1"/>
    <col min="7660" max="7660" width="2.85546875" style="60"/>
    <col min="7661" max="7661" width="2.85546875" style="60" customWidth="1"/>
    <col min="7662" max="7662" width="1.85546875" style="60" customWidth="1"/>
    <col min="7663" max="7663" width="2.28515625" style="60" customWidth="1"/>
    <col min="7664" max="7664" width="40.7109375" style="60" customWidth="1"/>
    <col min="7665" max="7665" width="18.5703125" style="60" bestFit="1" customWidth="1"/>
    <col min="7666" max="7666" width="18.42578125" style="60" bestFit="1" customWidth="1"/>
    <col min="7667" max="7667" width="18.7109375" style="60" bestFit="1" customWidth="1"/>
    <col min="7668" max="7668" width="17.7109375" style="60" bestFit="1" customWidth="1"/>
    <col min="7669" max="7669" width="13.5703125" style="60" customWidth="1"/>
    <col min="7670" max="7671" width="9.140625" style="60" customWidth="1"/>
    <col min="7672" max="7672" width="15.28515625" style="60" bestFit="1" customWidth="1"/>
    <col min="7673" max="7673" width="21.140625" style="60" customWidth="1"/>
    <col min="7674" max="7915" width="9.140625" style="60" customWidth="1"/>
    <col min="7916" max="7916" width="2.85546875" style="60"/>
    <col min="7917" max="7917" width="2.85546875" style="60" customWidth="1"/>
    <col min="7918" max="7918" width="1.85546875" style="60" customWidth="1"/>
    <col min="7919" max="7919" width="2.28515625" style="60" customWidth="1"/>
    <col min="7920" max="7920" width="40.7109375" style="60" customWidth="1"/>
    <col min="7921" max="7921" width="18.5703125" style="60" bestFit="1" customWidth="1"/>
    <col min="7922" max="7922" width="18.42578125" style="60" bestFit="1" customWidth="1"/>
    <col min="7923" max="7923" width="18.7109375" style="60" bestFit="1" customWidth="1"/>
    <col min="7924" max="7924" width="17.7109375" style="60" bestFit="1" customWidth="1"/>
    <col min="7925" max="7925" width="13.5703125" style="60" customWidth="1"/>
    <col min="7926" max="7927" width="9.140625" style="60" customWidth="1"/>
    <col min="7928" max="7928" width="15.28515625" style="60" bestFit="1" customWidth="1"/>
    <col min="7929" max="7929" width="21.140625" style="60" customWidth="1"/>
    <col min="7930" max="8171" width="9.140625" style="60" customWidth="1"/>
    <col min="8172" max="8172" width="2.85546875" style="60"/>
    <col min="8173" max="8173" width="2.85546875" style="60" customWidth="1"/>
    <col min="8174" max="8174" width="1.85546875" style="60" customWidth="1"/>
    <col min="8175" max="8175" width="2.28515625" style="60" customWidth="1"/>
    <col min="8176" max="8176" width="40.7109375" style="60" customWidth="1"/>
    <col min="8177" max="8177" width="18.5703125" style="60" bestFit="1" customWidth="1"/>
    <col min="8178" max="8178" width="18.42578125" style="60" bestFit="1" customWidth="1"/>
    <col min="8179" max="8179" width="18.7109375" style="60" bestFit="1" customWidth="1"/>
    <col min="8180" max="8180" width="17.7109375" style="60" bestFit="1" customWidth="1"/>
    <col min="8181" max="8181" width="13.5703125" style="60" customWidth="1"/>
    <col min="8182" max="8183" width="9.140625" style="60" customWidth="1"/>
    <col min="8184" max="8184" width="15.28515625" style="60" bestFit="1" customWidth="1"/>
    <col min="8185" max="8185" width="21.140625" style="60" customWidth="1"/>
    <col min="8186" max="8427" width="9.140625" style="60" customWidth="1"/>
    <col min="8428" max="8428" width="2.85546875" style="60"/>
    <col min="8429" max="8429" width="2.85546875" style="60" customWidth="1"/>
    <col min="8430" max="8430" width="1.85546875" style="60" customWidth="1"/>
    <col min="8431" max="8431" width="2.28515625" style="60" customWidth="1"/>
    <col min="8432" max="8432" width="40.7109375" style="60" customWidth="1"/>
    <col min="8433" max="8433" width="18.5703125" style="60" bestFit="1" customWidth="1"/>
    <col min="8434" max="8434" width="18.42578125" style="60" bestFit="1" customWidth="1"/>
    <col min="8435" max="8435" width="18.7109375" style="60" bestFit="1" customWidth="1"/>
    <col min="8436" max="8436" width="17.7109375" style="60" bestFit="1" customWidth="1"/>
    <col min="8437" max="8437" width="13.5703125" style="60" customWidth="1"/>
    <col min="8438" max="8439" width="9.140625" style="60" customWidth="1"/>
    <col min="8440" max="8440" width="15.28515625" style="60" bestFit="1" customWidth="1"/>
    <col min="8441" max="8441" width="21.140625" style="60" customWidth="1"/>
    <col min="8442" max="8683" width="9.140625" style="60" customWidth="1"/>
    <col min="8684" max="8684" width="2.85546875" style="60"/>
    <col min="8685" max="8685" width="2.85546875" style="60" customWidth="1"/>
    <col min="8686" max="8686" width="1.85546875" style="60" customWidth="1"/>
    <col min="8687" max="8687" width="2.28515625" style="60" customWidth="1"/>
    <col min="8688" max="8688" width="40.7109375" style="60" customWidth="1"/>
    <col min="8689" max="8689" width="18.5703125" style="60" bestFit="1" customWidth="1"/>
    <col min="8690" max="8690" width="18.42578125" style="60" bestFit="1" customWidth="1"/>
    <col min="8691" max="8691" width="18.7109375" style="60" bestFit="1" customWidth="1"/>
    <col min="8692" max="8692" width="17.7109375" style="60" bestFit="1" customWidth="1"/>
    <col min="8693" max="8693" width="13.5703125" style="60" customWidth="1"/>
    <col min="8694" max="8695" width="9.140625" style="60" customWidth="1"/>
    <col min="8696" max="8696" width="15.28515625" style="60" bestFit="1" customWidth="1"/>
    <col min="8697" max="8697" width="21.140625" style="60" customWidth="1"/>
    <col min="8698" max="8939" width="9.140625" style="60" customWidth="1"/>
    <col min="8940" max="8940" width="2.85546875" style="60"/>
    <col min="8941" max="8941" width="2.85546875" style="60" customWidth="1"/>
    <col min="8942" max="8942" width="1.85546875" style="60" customWidth="1"/>
    <col min="8943" max="8943" width="2.28515625" style="60" customWidth="1"/>
    <col min="8944" max="8944" width="40.7109375" style="60" customWidth="1"/>
    <col min="8945" max="8945" width="18.5703125" style="60" bestFit="1" customWidth="1"/>
    <col min="8946" max="8946" width="18.42578125" style="60" bestFit="1" customWidth="1"/>
    <col min="8947" max="8947" width="18.7109375" style="60" bestFit="1" customWidth="1"/>
    <col min="8948" max="8948" width="17.7109375" style="60" bestFit="1" customWidth="1"/>
    <col min="8949" max="8949" width="13.5703125" style="60" customWidth="1"/>
    <col min="8950" max="8951" width="9.140625" style="60" customWidth="1"/>
    <col min="8952" max="8952" width="15.28515625" style="60" bestFit="1" customWidth="1"/>
    <col min="8953" max="8953" width="21.140625" style="60" customWidth="1"/>
    <col min="8954" max="9195" width="9.140625" style="60" customWidth="1"/>
    <col min="9196" max="9196" width="2.85546875" style="60"/>
    <col min="9197" max="9197" width="2.85546875" style="60" customWidth="1"/>
    <col min="9198" max="9198" width="1.85546875" style="60" customWidth="1"/>
    <col min="9199" max="9199" width="2.28515625" style="60" customWidth="1"/>
    <col min="9200" max="9200" width="40.7109375" style="60" customWidth="1"/>
    <col min="9201" max="9201" width="18.5703125" style="60" bestFit="1" customWidth="1"/>
    <col min="9202" max="9202" width="18.42578125" style="60" bestFit="1" customWidth="1"/>
    <col min="9203" max="9203" width="18.7109375" style="60" bestFit="1" customWidth="1"/>
    <col min="9204" max="9204" width="17.7109375" style="60" bestFit="1" customWidth="1"/>
    <col min="9205" max="9205" width="13.5703125" style="60" customWidth="1"/>
    <col min="9206" max="9207" width="9.140625" style="60" customWidth="1"/>
    <col min="9208" max="9208" width="15.28515625" style="60" bestFit="1" customWidth="1"/>
    <col min="9209" max="9209" width="21.140625" style="60" customWidth="1"/>
    <col min="9210" max="9451" width="9.140625" style="60" customWidth="1"/>
    <col min="9452" max="9452" width="2.85546875" style="60"/>
    <col min="9453" max="9453" width="2.85546875" style="60" customWidth="1"/>
    <col min="9454" max="9454" width="1.85546875" style="60" customWidth="1"/>
    <col min="9455" max="9455" width="2.28515625" style="60" customWidth="1"/>
    <col min="9456" max="9456" width="40.7109375" style="60" customWidth="1"/>
    <col min="9457" max="9457" width="18.5703125" style="60" bestFit="1" customWidth="1"/>
    <col min="9458" max="9458" width="18.42578125" style="60" bestFit="1" customWidth="1"/>
    <col min="9459" max="9459" width="18.7109375" style="60" bestFit="1" customWidth="1"/>
    <col min="9460" max="9460" width="17.7109375" style="60" bestFit="1" customWidth="1"/>
    <col min="9461" max="9461" width="13.5703125" style="60" customWidth="1"/>
    <col min="9462" max="9463" width="9.140625" style="60" customWidth="1"/>
    <col min="9464" max="9464" width="15.28515625" style="60" bestFit="1" customWidth="1"/>
    <col min="9465" max="9465" width="21.140625" style="60" customWidth="1"/>
    <col min="9466" max="9707" width="9.140625" style="60" customWidth="1"/>
    <col min="9708" max="9708" width="2.85546875" style="60"/>
    <col min="9709" max="9709" width="2.85546875" style="60" customWidth="1"/>
    <col min="9710" max="9710" width="1.85546875" style="60" customWidth="1"/>
    <col min="9711" max="9711" width="2.28515625" style="60" customWidth="1"/>
    <col min="9712" max="9712" width="40.7109375" style="60" customWidth="1"/>
    <col min="9713" max="9713" width="18.5703125" style="60" bestFit="1" customWidth="1"/>
    <col min="9714" max="9714" width="18.42578125" style="60" bestFit="1" customWidth="1"/>
    <col min="9715" max="9715" width="18.7109375" style="60" bestFit="1" customWidth="1"/>
    <col min="9716" max="9716" width="17.7109375" style="60" bestFit="1" customWidth="1"/>
    <col min="9717" max="9717" width="13.5703125" style="60" customWidth="1"/>
    <col min="9718" max="9719" width="9.140625" style="60" customWidth="1"/>
    <col min="9720" max="9720" width="15.28515625" style="60" bestFit="1" customWidth="1"/>
    <col min="9721" max="9721" width="21.140625" style="60" customWidth="1"/>
    <col min="9722" max="9963" width="9.140625" style="60" customWidth="1"/>
    <col min="9964" max="9964" width="2.85546875" style="60"/>
    <col min="9965" max="9965" width="2.85546875" style="60" customWidth="1"/>
    <col min="9966" max="9966" width="1.85546875" style="60" customWidth="1"/>
    <col min="9967" max="9967" width="2.28515625" style="60" customWidth="1"/>
    <col min="9968" max="9968" width="40.7109375" style="60" customWidth="1"/>
    <col min="9969" max="9969" width="18.5703125" style="60" bestFit="1" customWidth="1"/>
    <col min="9970" max="9970" width="18.42578125" style="60" bestFit="1" customWidth="1"/>
    <col min="9971" max="9971" width="18.7109375" style="60" bestFit="1" customWidth="1"/>
    <col min="9972" max="9972" width="17.7109375" style="60" bestFit="1" customWidth="1"/>
    <col min="9973" max="9973" width="13.5703125" style="60" customWidth="1"/>
    <col min="9974" max="9975" width="9.140625" style="60" customWidth="1"/>
    <col min="9976" max="9976" width="15.28515625" style="60" bestFit="1" customWidth="1"/>
    <col min="9977" max="9977" width="21.140625" style="60" customWidth="1"/>
    <col min="9978" max="10219" width="9.140625" style="60" customWidth="1"/>
    <col min="10220" max="10220" width="2.85546875" style="60"/>
    <col min="10221" max="10221" width="2.85546875" style="60" customWidth="1"/>
    <col min="10222" max="10222" width="1.85546875" style="60" customWidth="1"/>
    <col min="10223" max="10223" width="2.28515625" style="60" customWidth="1"/>
    <col min="10224" max="10224" width="40.7109375" style="60" customWidth="1"/>
    <col min="10225" max="10225" width="18.5703125" style="60" bestFit="1" customWidth="1"/>
    <col min="10226" max="10226" width="18.42578125" style="60" bestFit="1" customWidth="1"/>
    <col min="10227" max="10227" width="18.7109375" style="60" bestFit="1" customWidth="1"/>
    <col min="10228" max="10228" width="17.7109375" style="60" bestFit="1" customWidth="1"/>
    <col min="10229" max="10229" width="13.5703125" style="60" customWidth="1"/>
    <col min="10230" max="10231" width="9.140625" style="60" customWidth="1"/>
    <col min="10232" max="10232" width="15.28515625" style="60" bestFit="1" customWidth="1"/>
    <col min="10233" max="10233" width="21.140625" style="60" customWidth="1"/>
    <col min="10234" max="10475" width="9.140625" style="60" customWidth="1"/>
    <col min="10476" max="10476" width="2.85546875" style="60"/>
    <col min="10477" max="10477" width="2.85546875" style="60" customWidth="1"/>
    <col min="10478" max="10478" width="1.85546875" style="60" customWidth="1"/>
    <col min="10479" max="10479" width="2.28515625" style="60" customWidth="1"/>
    <col min="10480" max="10480" width="40.7109375" style="60" customWidth="1"/>
    <col min="10481" max="10481" width="18.5703125" style="60" bestFit="1" customWidth="1"/>
    <col min="10482" max="10482" width="18.42578125" style="60" bestFit="1" customWidth="1"/>
    <col min="10483" max="10483" width="18.7109375" style="60" bestFit="1" customWidth="1"/>
    <col min="10484" max="10484" width="17.7109375" style="60" bestFit="1" customWidth="1"/>
    <col min="10485" max="10485" width="13.5703125" style="60" customWidth="1"/>
    <col min="10486" max="10487" width="9.140625" style="60" customWidth="1"/>
    <col min="10488" max="10488" width="15.28515625" style="60" bestFit="1" customWidth="1"/>
    <col min="10489" max="10489" width="21.140625" style="60" customWidth="1"/>
    <col min="10490" max="10731" width="9.140625" style="60" customWidth="1"/>
    <col min="10732" max="10732" width="2.85546875" style="60"/>
    <col min="10733" max="10733" width="2.85546875" style="60" customWidth="1"/>
    <col min="10734" max="10734" width="1.85546875" style="60" customWidth="1"/>
    <col min="10735" max="10735" width="2.28515625" style="60" customWidth="1"/>
    <col min="10736" max="10736" width="40.7109375" style="60" customWidth="1"/>
    <col min="10737" max="10737" width="18.5703125" style="60" bestFit="1" customWidth="1"/>
    <col min="10738" max="10738" width="18.42578125" style="60" bestFit="1" customWidth="1"/>
    <col min="10739" max="10739" width="18.7109375" style="60" bestFit="1" customWidth="1"/>
    <col min="10740" max="10740" width="17.7109375" style="60" bestFit="1" customWidth="1"/>
    <col min="10741" max="10741" width="13.5703125" style="60" customWidth="1"/>
    <col min="10742" max="10743" width="9.140625" style="60" customWidth="1"/>
    <col min="10744" max="10744" width="15.28515625" style="60" bestFit="1" customWidth="1"/>
    <col min="10745" max="10745" width="21.140625" style="60" customWidth="1"/>
    <col min="10746" max="10987" width="9.140625" style="60" customWidth="1"/>
    <col min="10988" max="10988" width="2.85546875" style="60"/>
    <col min="10989" max="10989" width="2.85546875" style="60" customWidth="1"/>
    <col min="10990" max="10990" width="1.85546875" style="60" customWidth="1"/>
    <col min="10991" max="10991" width="2.28515625" style="60" customWidth="1"/>
    <col min="10992" max="10992" width="40.7109375" style="60" customWidth="1"/>
    <col min="10993" max="10993" width="18.5703125" style="60" bestFit="1" customWidth="1"/>
    <col min="10994" max="10994" width="18.42578125" style="60" bestFit="1" customWidth="1"/>
    <col min="10995" max="10995" width="18.7109375" style="60" bestFit="1" customWidth="1"/>
    <col min="10996" max="10996" width="17.7109375" style="60" bestFit="1" customWidth="1"/>
    <col min="10997" max="10997" width="13.5703125" style="60" customWidth="1"/>
    <col min="10998" max="10999" width="9.140625" style="60" customWidth="1"/>
    <col min="11000" max="11000" width="15.28515625" style="60" bestFit="1" customWidth="1"/>
    <col min="11001" max="11001" width="21.140625" style="60" customWidth="1"/>
    <col min="11002" max="11243" width="9.140625" style="60" customWidth="1"/>
    <col min="11244" max="11244" width="2.85546875" style="60"/>
    <col min="11245" max="11245" width="2.85546875" style="60" customWidth="1"/>
    <col min="11246" max="11246" width="1.85546875" style="60" customWidth="1"/>
    <col min="11247" max="11247" width="2.28515625" style="60" customWidth="1"/>
    <col min="11248" max="11248" width="40.7109375" style="60" customWidth="1"/>
    <col min="11249" max="11249" width="18.5703125" style="60" bestFit="1" customWidth="1"/>
    <col min="11250" max="11250" width="18.42578125" style="60" bestFit="1" customWidth="1"/>
    <col min="11251" max="11251" width="18.7109375" style="60" bestFit="1" customWidth="1"/>
    <col min="11252" max="11252" width="17.7109375" style="60" bestFit="1" customWidth="1"/>
    <col min="11253" max="11253" width="13.5703125" style="60" customWidth="1"/>
    <col min="11254" max="11255" width="9.140625" style="60" customWidth="1"/>
    <col min="11256" max="11256" width="15.28515625" style="60" bestFit="1" customWidth="1"/>
    <col min="11257" max="11257" width="21.140625" style="60" customWidth="1"/>
    <col min="11258" max="11499" width="9.140625" style="60" customWidth="1"/>
    <col min="11500" max="11500" width="2.85546875" style="60"/>
    <col min="11501" max="11501" width="2.85546875" style="60" customWidth="1"/>
    <col min="11502" max="11502" width="1.85546875" style="60" customWidth="1"/>
    <col min="11503" max="11503" width="2.28515625" style="60" customWidth="1"/>
    <col min="11504" max="11504" width="40.7109375" style="60" customWidth="1"/>
    <col min="11505" max="11505" width="18.5703125" style="60" bestFit="1" customWidth="1"/>
    <col min="11506" max="11506" width="18.42578125" style="60" bestFit="1" customWidth="1"/>
    <col min="11507" max="11507" width="18.7109375" style="60" bestFit="1" customWidth="1"/>
    <col min="11508" max="11508" width="17.7109375" style="60" bestFit="1" customWidth="1"/>
    <col min="11509" max="11509" width="13.5703125" style="60" customWidth="1"/>
    <col min="11510" max="11511" width="9.140625" style="60" customWidth="1"/>
    <col min="11512" max="11512" width="15.28515625" style="60" bestFit="1" customWidth="1"/>
    <col min="11513" max="11513" width="21.140625" style="60" customWidth="1"/>
    <col min="11514" max="11755" width="9.140625" style="60" customWidth="1"/>
    <col min="11756" max="11756" width="2.85546875" style="60"/>
    <col min="11757" max="11757" width="2.85546875" style="60" customWidth="1"/>
    <col min="11758" max="11758" width="1.85546875" style="60" customWidth="1"/>
    <col min="11759" max="11759" width="2.28515625" style="60" customWidth="1"/>
    <col min="11760" max="11760" width="40.7109375" style="60" customWidth="1"/>
    <col min="11761" max="11761" width="18.5703125" style="60" bestFit="1" customWidth="1"/>
    <col min="11762" max="11762" width="18.42578125" style="60" bestFit="1" customWidth="1"/>
    <col min="11763" max="11763" width="18.7109375" style="60" bestFit="1" customWidth="1"/>
    <col min="11764" max="11764" width="17.7109375" style="60" bestFit="1" customWidth="1"/>
    <col min="11765" max="11765" width="13.5703125" style="60" customWidth="1"/>
    <col min="11766" max="11767" width="9.140625" style="60" customWidth="1"/>
    <col min="11768" max="11768" width="15.28515625" style="60" bestFit="1" customWidth="1"/>
    <col min="11769" max="11769" width="21.140625" style="60" customWidth="1"/>
    <col min="11770" max="12011" width="9.140625" style="60" customWidth="1"/>
    <col min="12012" max="12012" width="2.85546875" style="60"/>
    <col min="12013" max="12013" width="2.85546875" style="60" customWidth="1"/>
    <col min="12014" max="12014" width="1.85546875" style="60" customWidth="1"/>
    <col min="12015" max="12015" width="2.28515625" style="60" customWidth="1"/>
    <col min="12016" max="12016" width="40.7109375" style="60" customWidth="1"/>
    <col min="12017" max="12017" width="18.5703125" style="60" bestFit="1" customWidth="1"/>
    <col min="12018" max="12018" width="18.42578125" style="60" bestFit="1" customWidth="1"/>
    <col min="12019" max="12019" width="18.7109375" style="60" bestFit="1" customWidth="1"/>
    <col min="12020" max="12020" width="17.7109375" style="60" bestFit="1" customWidth="1"/>
    <col min="12021" max="12021" width="13.5703125" style="60" customWidth="1"/>
    <col min="12022" max="12023" width="9.140625" style="60" customWidth="1"/>
    <col min="12024" max="12024" width="15.28515625" style="60" bestFit="1" customWidth="1"/>
    <col min="12025" max="12025" width="21.140625" style="60" customWidth="1"/>
    <col min="12026" max="12267" width="9.140625" style="60" customWidth="1"/>
    <col min="12268" max="12268" width="2.85546875" style="60"/>
    <col min="12269" max="12269" width="2.85546875" style="60" customWidth="1"/>
    <col min="12270" max="12270" width="1.85546875" style="60" customWidth="1"/>
    <col min="12271" max="12271" width="2.28515625" style="60" customWidth="1"/>
    <col min="12272" max="12272" width="40.7109375" style="60" customWidth="1"/>
    <col min="12273" max="12273" width="18.5703125" style="60" bestFit="1" customWidth="1"/>
    <col min="12274" max="12274" width="18.42578125" style="60" bestFit="1" customWidth="1"/>
    <col min="12275" max="12275" width="18.7109375" style="60" bestFit="1" customWidth="1"/>
    <col min="12276" max="12276" width="17.7109375" style="60" bestFit="1" customWidth="1"/>
    <col min="12277" max="12277" width="13.5703125" style="60" customWidth="1"/>
    <col min="12278" max="12279" width="9.140625" style="60" customWidth="1"/>
    <col min="12280" max="12280" width="15.28515625" style="60" bestFit="1" customWidth="1"/>
    <col min="12281" max="12281" width="21.140625" style="60" customWidth="1"/>
    <col min="12282" max="12523" width="9.140625" style="60" customWidth="1"/>
    <col min="12524" max="12524" width="2.85546875" style="60"/>
    <col min="12525" max="12525" width="2.85546875" style="60" customWidth="1"/>
    <col min="12526" max="12526" width="1.85546875" style="60" customWidth="1"/>
    <col min="12527" max="12527" width="2.28515625" style="60" customWidth="1"/>
    <col min="12528" max="12528" width="40.7109375" style="60" customWidth="1"/>
    <col min="12529" max="12529" width="18.5703125" style="60" bestFit="1" customWidth="1"/>
    <col min="12530" max="12530" width="18.42578125" style="60" bestFit="1" customWidth="1"/>
    <col min="12531" max="12531" width="18.7109375" style="60" bestFit="1" customWidth="1"/>
    <col min="12532" max="12532" width="17.7109375" style="60" bestFit="1" customWidth="1"/>
    <col min="12533" max="12533" width="13.5703125" style="60" customWidth="1"/>
    <col min="12534" max="12535" width="9.140625" style="60" customWidth="1"/>
    <col min="12536" max="12536" width="15.28515625" style="60" bestFit="1" customWidth="1"/>
    <col min="12537" max="12537" width="21.140625" style="60" customWidth="1"/>
    <col min="12538" max="12779" width="9.140625" style="60" customWidth="1"/>
    <col min="12780" max="12780" width="2.85546875" style="60"/>
    <col min="12781" max="12781" width="2.85546875" style="60" customWidth="1"/>
    <col min="12782" max="12782" width="1.85546875" style="60" customWidth="1"/>
    <col min="12783" max="12783" width="2.28515625" style="60" customWidth="1"/>
    <col min="12784" max="12784" width="40.7109375" style="60" customWidth="1"/>
    <col min="12785" max="12785" width="18.5703125" style="60" bestFit="1" customWidth="1"/>
    <col min="12786" max="12786" width="18.42578125" style="60" bestFit="1" customWidth="1"/>
    <col min="12787" max="12787" width="18.7109375" style="60" bestFit="1" customWidth="1"/>
    <col min="12788" max="12788" width="17.7109375" style="60" bestFit="1" customWidth="1"/>
    <col min="12789" max="12789" width="13.5703125" style="60" customWidth="1"/>
    <col min="12790" max="12791" width="9.140625" style="60" customWidth="1"/>
    <col min="12792" max="12792" width="15.28515625" style="60" bestFit="1" customWidth="1"/>
    <col min="12793" max="12793" width="21.140625" style="60" customWidth="1"/>
    <col min="12794" max="13035" width="9.140625" style="60" customWidth="1"/>
    <col min="13036" max="13036" width="2.85546875" style="60"/>
    <col min="13037" max="13037" width="2.85546875" style="60" customWidth="1"/>
    <col min="13038" max="13038" width="1.85546875" style="60" customWidth="1"/>
    <col min="13039" max="13039" width="2.28515625" style="60" customWidth="1"/>
    <col min="13040" max="13040" width="40.7109375" style="60" customWidth="1"/>
    <col min="13041" max="13041" width="18.5703125" style="60" bestFit="1" customWidth="1"/>
    <col min="13042" max="13042" width="18.42578125" style="60" bestFit="1" customWidth="1"/>
    <col min="13043" max="13043" width="18.7109375" style="60" bestFit="1" customWidth="1"/>
    <col min="13044" max="13044" width="17.7109375" style="60" bestFit="1" customWidth="1"/>
    <col min="13045" max="13045" width="13.5703125" style="60" customWidth="1"/>
    <col min="13046" max="13047" width="9.140625" style="60" customWidth="1"/>
    <col min="13048" max="13048" width="15.28515625" style="60" bestFit="1" customWidth="1"/>
    <col min="13049" max="13049" width="21.140625" style="60" customWidth="1"/>
    <col min="13050" max="13291" width="9.140625" style="60" customWidth="1"/>
    <col min="13292" max="13292" width="2.85546875" style="60"/>
    <col min="13293" max="13293" width="2.85546875" style="60" customWidth="1"/>
    <col min="13294" max="13294" width="1.85546875" style="60" customWidth="1"/>
    <col min="13295" max="13295" width="2.28515625" style="60" customWidth="1"/>
    <col min="13296" max="13296" width="40.7109375" style="60" customWidth="1"/>
    <col min="13297" max="13297" width="18.5703125" style="60" bestFit="1" customWidth="1"/>
    <col min="13298" max="13298" width="18.42578125" style="60" bestFit="1" customWidth="1"/>
    <col min="13299" max="13299" width="18.7109375" style="60" bestFit="1" customWidth="1"/>
    <col min="13300" max="13300" width="17.7109375" style="60" bestFit="1" customWidth="1"/>
    <col min="13301" max="13301" width="13.5703125" style="60" customWidth="1"/>
    <col min="13302" max="13303" width="9.140625" style="60" customWidth="1"/>
    <col min="13304" max="13304" width="15.28515625" style="60" bestFit="1" customWidth="1"/>
    <col min="13305" max="13305" width="21.140625" style="60" customWidth="1"/>
    <col min="13306" max="13547" width="9.140625" style="60" customWidth="1"/>
    <col min="13548" max="13548" width="2.85546875" style="60"/>
    <col min="13549" max="13549" width="2.85546875" style="60" customWidth="1"/>
    <col min="13550" max="13550" width="1.85546875" style="60" customWidth="1"/>
    <col min="13551" max="13551" width="2.28515625" style="60" customWidth="1"/>
    <col min="13552" max="13552" width="40.7109375" style="60" customWidth="1"/>
    <col min="13553" max="13553" width="18.5703125" style="60" bestFit="1" customWidth="1"/>
    <col min="13554" max="13554" width="18.42578125" style="60" bestFit="1" customWidth="1"/>
    <col min="13555" max="13555" width="18.7109375" style="60" bestFit="1" customWidth="1"/>
    <col min="13556" max="13556" width="17.7109375" style="60" bestFit="1" customWidth="1"/>
    <col min="13557" max="13557" width="13.5703125" style="60" customWidth="1"/>
    <col min="13558" max="13559" width="9.140625" style="60" customWidth="1"/>
    <col min="13560" max="13560" width="15.28515625" style="60" bestFit="1" customWidth="1"/>
    <col min="13561" max="13561" width="21.140625" style="60" customWidth="1"/>
    <col min="13562" max="13803" width="9.140625" style="60" customWidth="1"/>
    <col min="13804" max="13804" width="2.85546875" style="60"/>
    <col min="13805" max="13805" width="2.85546875" style="60" customWidth="1"/>
    <col min="13806" max="13806" width="1.85546875" style="60" customWidth="1"/>
    <col min="13807" max="13807" width="2.28515625" style="60" customWidth="1"/>
    <col min="13808" max="13808" width="40.7109375" style="60" customWidth="1"/>
    <col min="13809" max="13809" width="18.5703125" style="60" bestFit="1" customWidth="1"/>
    <col min="13810" max="13810" width="18.42578125" style="60" bestFit="1" customWidth="1"/>
    <col min="13811" max="13811" width="18.7109375" style="60" bestFit="1" customWidth="1"/>
    <col min="13812" max="13812" width="17.7109375" style="60" bestFit="1" customWidth="1"/>
    <col min="13813" max="13813" width="13.5703125" style="60" customWidth="1"/>
    <col min="13814" max="13815" width="9.140625" style="60" customWidth="1"/>
    <col min="13816" max="13816" width="15.28515625" style="60" bestFit="1" customWidth="1"/>
    <col min="13817" max="13817" width="21.140625" style="60" customWidth="1"/>
    <col min="13818" max="14059" width="9.140625" style="60" customWidth="1"/>
    <col min="14060" max="14060" width="2.85546875" style="60"/>
    <col min="14061" max="14061" width="2.85546875" style="60" customWidth="1"/>
    <col min="14062" max="14062" width="1.85546875" style="60" customWidth="1"/>
    <col min="14063" max="14063" width="2.28515625" style="60" customWidth="1"/>
    <col min="14064" max="14064" width="40.7109375" style="60" customWidth="1"/>
    <col min="14065" max="14065" width="18.5703125" style="60" bestFit="1" customWidth="1"/>
    <col min="14066" max="14066" width="18.42578125" style="60" bestFit="1" customWidth="1"/>
    <col min="14067" max="14067" width="18.7109375" style="60" bestFit="1" customWidth="1"/>
    <col min="14068" max="14068" width="17.7109375" style="60" bestFit="1" customWidth="1"/>
    <col min="14069" max="14069" width="13.5703125" style="60" customWidth="1"/>
    <col min="14070" max="14071" width="9.140625" style="60" customWidth="1"/>
    <col min="14072" max="14072" width="15.28515625" style="60" bestFit="1" customWidth="1"/>
    <col min="14073" max="14073" width="21.140625" style="60" customWidth="1"/>
    <col min="14074" max="14315" width="9.140625" style="60" customWidth="1"/>
    <col min="14316" max="14316" width="2.85546875" style="60"/>
    <col min="14317" max="14317" width="2.85546875" style="60" customWidth="1"/>
    <col min="14318" max="14318" width="1.85546875" style="60" customWidth="1"/>
    <col min="14319" max="14319" width="2.28515625" style="60" customWidth="1"/>
    <col min="14320" max="14320" width="40.7109375" style="60" customWidth="1"/>
    <col min="14321" max="14321" width="18.5703125" style="60" bestFit="1" customWidth="1"/>
    <col min="14322" max="14322" width="18.42578125" style="60" bestFit="1" customWidth="1"/>
    <col min="14323" max="14323" width="18.7109375" style="60" bestFit="1" customWidth="1"/>
    <col min="14324" max="14324" width="17.7109375" style="60" bestFit="1" customWidth="1"/>
    <col min="14325" max="14325" width="13.5703125" style="60" customWidth="1"/>
    <col min="14326" max="14327" width="9.140625" style="60" customWidth="1"/>
    <col min="14328" max="14328" width="15.28515625" style="60" bestFit="1" customWidth="1"/>
    <col min="14329" max="14329" width="21.140625" style="60" customWidth="1"/>
    <col min="14330" max="14571" width="9.140625" style="60" customWidth="1"/>
    <col min="14572" max="14572" width="2.85546875" style="60"/>
    <col min="14573" max="14573" width="2.85546875" style="60" customWidth="1"/>
    <col min="14574" max="14574" width="1.85546875" style="60" customWidth="1"/>
    <col min="14575" max="14575" width="2.28515625" style="60" customWidth="1"/>
    <col min="14576" max="14576" width="40.7109375" style="60" customWidth="1"/>
    <col min="14577" max="14577" width="18.5703125" style="60" bestFit="1" customWidth="1"/>
    <col min="14578" max="14578" width="18.42578125" style="60" bestFit="1" customWidth="1"/>
    <col min="14579" max="14579" width="18.7109375" style="60" bestFit="1" customWidth="1"/>
    <col min="14580" max="14580" width="17.7109375" style="60" bestFit="1" customWidth="1"/>
    <col min="14581" max="14581" width="13.5703125" style="60" customWidth="1"/>
    <col min="14582" max="14583" width="9.140625" style="60" customWidth="1"/>
    <col min="14584" max="14584" width="15.28515625" style="60" bestFit="1" customWidth="1"/>
    <col min="14585" max="14585" width="21.140625" style="60" customWidth="1"/>
    <col min="14586" max="14827" width="9.140625" style="60" customWidth="1"/>
    <col min="14828" max="14828" width="2.85546875" style="60"/>
    <col min="14829" max="14829" width="2.85546875" style="60" customWidth="1"/>
    <col min="14830" max="14830" width="1.85546875" style="60" customWidth="1"/>
    <col min="14831" max="14831" width="2.28515625" style="60" customWidth="1"/>
    <col min="14832" max="14832" width="40.7109375" style="60" customWidth="1"/>
    <col min="14833" max="14833" width="18.5703125" style="60" bestFit="1" customWidth="1"/>
    <col min="14834" max="14834" width="18.42578125" style="60" bestFit="1" customWidth="1"/>
    <col min="14835" max="14835" width="18.7109375" style="60" bestFit="1" customWidth="1"/>
    <col min="14836" max="14836" width="17.7109375" style="60" bestFit="1" customWidth="1"/>
    <col min="14837" max="14837" width="13.5703125" style="60" customWidth="1"/>
    <col min="14838" max="14839" width="9.140625" style="60" customWidth="1"/>
    <col min="14840" max="14840" width="15.28515625" style="60" bestFit="1" customWidth="1"/>
    <col min="14841" max="14841" width="21.140625" style="60" customWidth="1"/>
    <col min="14842" max="15083" width="9.140625" style="60" customWidth="1"/>
    <col min="15084" max="15084" width="2.85546875" style="60"/>
    <col min="15085" max="15085" width="2.85546875" style="60" customWidth="1"/>
    <col min="15086" max="15086" width="1.85546875" style="60" customWidth="1"/>
    <col min="15087" max="15087" width="2.28515625" style="60" customWidth="1"/>
    <col min="15088" max="15088" width="40.7109375" style="60" customWidth="1"/>
    <col min="15089" max="15089" width="18.5703125" style="60" bestFit="1" customWidth="1"/>
    <col min="15090" max="15090" width="18.42578125" style="60" bestFit="1" customWidth="1"/>
    <col min="15091" max="15091" width="18.7109375" style="60" bestFit="1" customWidth="1"/>
    <col min="15092" max="15092" width="17.7109375" style="60" bestFit="1" customWidth="1"/>
    <col min="15093" max="15093" width="13.5703125" style="60" customWidth="1"/>
    <col min="15094" max="15095" width="9.140625" style="60" customWidth="1"/>
    <col min="15096" max="15096" width="15.28515625" style="60" bestFit="1" customWidth="1"/>
    <col min="15097" max="15097" width="21.140625" style="60" customWidth="1"/>
    <col min="15098" max="15339" width="9.140625" style="60" customWidth="1"/>
    <col min="15340" max="15340" width="2.85546875" style="60"/>
    <col min="15341" max="15341" width="2.85546875" style="60" customWidth="1"/>
    <col min="15342" max="15342" width="1.85546875" style="60" customWidth="1"/>
    <col min="15343" max="15343" width="2.28515625" style="60" customWidth="1"/>
    <col min="15344" max="15344" width="40.7109375" style="60" customWidth="1"/>
    <col min="15345" max="15345" width="18.5703125" style="60" bestFit="1" customWidth="1"/>
    <col min="15346" max="15346" width="18.42578125" style="60" bestFit="1" customWidth="1"/>
    <col min="15347" max="15347" width="18.7109375" style="60" bestFit="1" customWidth="1"/>
    <col min="15348" max="15348" width="17.7109375" style="60" bestFit="1" customWidth="1"/>
    <col min="15349" max="15349" width="13.5703125" style="60" customWidth="1"/>
    <col min="15350" max="15351" width="9.140625" style="60" customWidth="1"/>
    <col min="15352" max="15352" width="15.28515625" style="60" bestFit="1" customWidth="1"/>
    <col min="15353" max="15353" width="21.140625" style="60" customWidth="1"/>
    <col min="15354" max="15595" width="9.140625" style="60" customWidth="1"/>
    <col min="15596" max="15596" width="2.85546875" style="60"/>
    <col min="15597" max="15597" width="2.85546875" style="60" customWidth="1"/>
    <col min="15598" max="15598" width="1.85546875" style="60" customWidth="1"/>
    <col min="15599" max="15599" width="2.28515625" style="60" customWidth="1"/>
    <col min="15600" max="15600" width="40.7109375" style="60" customWidth="1"/>
    <col min="15601" max="15601" width="18.5703125" style="60" bestFit="1" customWidth="1"/>
    <col min="15602" max="15602" width="18.42578125" style="60" bestFit="1" customWidth="1"/>
    <col min="15603" max="15603" width="18.7109375" style="60" bestFit="1" customWidth="1"/>
    <col min="15604" max="15604" width="17.7109375" style="60" bestFit="1" customWidth="1"/>
    <col min="15605" max="15605" width="13.5703125" style="60" customWidth="1"/>
    <col min="15606" max="15607" width="9.140625" style="60" customWidth="1"/>
    <col min="15608" max="15608" width="15.28515625" style="60" bestFit="1" customWidth="1"/>
    <col min="15609" max="15609" width="21.140625" style="60" customWidth="1"/>
    <col min="15610" max="15851" width="9.140625" style="60" customWidth="1"/>
    <col min="15852" max="15852" width="2.85546875" style="60"/>
    <col min="15853" max="15853" width="2.85546875" style="60" customWidth="1"/>
    <col min="15854" max="15854" width="1.85546875" style="60" customWidth="1"/>
    <col min="15855" max="15855" width="2.28515625" style="60" customWidth="1"/>
    <col min="15856" max="15856" width="40.7109375" style="60" customWidth="1"/>
    <col min="15857" max="15857" width="18.5703125" style="60" bestFit="1" customWidth="1"/>
    <col min="15858" max="15858" width="18.42578125" style="60" bestFit="1" customWidth="1"/>
    <col min="15859" max="15859" width="18.7109375" style="60" bestFit="1" customWidth="1"/>
    <col min="15860" max="15860" width="17.7109375" style="60" bestFit="1" customWidth="1"/>
    <col min="15861" max="15861" width="13.5703125" style="60" customWidth="1"/>
    <col min="15862" max="15863" width="9.140625" style="60" customWidth="1"/>
    <col min="15864" max="15864" width="15.28515625" style="60" bestFit="1" customWidth="1"/>
    <col min="15865" max="15865" width="21.140625" style="60" customWidth="1"/>
    <col min="15866" max="16107" width="9.140625" style="60" customWidth="1"/>
    <col min="16108" max="16108" width="2.85546875" style="60"/>
    <col min="16109" max="16109" width="2.85546875" style="60" customWidth="1"/>
    <col min="16110" max="16110" width="1.85546875" style="60" customWidth="1"/>
    <col min="16111" max="16111" width="2.28515625" style="60" customWidth="1"/>
    <col min="16112" max="16112" width="40.7109375" style="60" customWidth="1"/>
    <col min="16113" max="16113" width="18.5703125" style="60" bestFit="1" customWidth="1"/>
    <col min="16114" max="16114" width="18.42578125" style="60" bestFit="1" customWidth="1"/>
    <col min="16115" max="16115" width="18.7109375" style="60" bestFit="1" customWidth="1"/>
    <col min="16116" max="16116" width="17.7109375" style="60" bestFit="1" customWidth="1"/>
    <col min="16117" max="16117" width="13.5703125" style="60" customWidth="1"/>
    <col min="16118" max="16119" width="9.140625" style="60" customWidth="1"/>
    <col min="16120" max="16120" width="15.28515625" style="60" bestFit="1" customWidth="1"/>
    <col min="16121" max="16121" width="21.140625" style="60" customWidth="1"/>
    <col min="16122" max="16363" width="9.140625" style="60" customWidth="1"/>
    <col min="16364" max="16384" width="2.85546875" style="60"/>
  </cols>
  <sheetData>
    <row r="1" spans="1:4" s="63" customFormat="1" x14ac:dyDescent="0.25">
      <c r="A1" s="196" t="s">
        <v>0</v>
      </c>
      <c r="B1" s="196"/>
      <c r="C1" s="62"/>
      <c r="D1" s="102"/>
    </row>
    <row r="2" spans="1:4" s="63" customFormat="1" x14ac:dyDescent="0.25">
      <c r="A2" s="196" t="s">
        <v>1</v>
      </c>
      <c r="B2" s="196"/>
      <c r="C2" s="62"/>
      <c r="D2" s="102"/>
    </row>
    <row r="3" spans="1:4" s="63" customFormat="1" x14ac:dyDescent="0.25">
      <c r="A3" s="196" t="s">
        <v>81</v>
      </c>
      <c r="B3" s="196"/>
      <c r="C3" s="62"/>
      <c r="D3" s="102"/>
    </row>
    <row r="4" spans="1:4" s="63" customFormat="1" x14ac:dyDescent="0.25">
      <c r="A4" s="196" t="s">
        <v>92</v>
      </c>
      <c r="B4" s="196"/>
      <c r="C4" s="62"/>
      <c r="D4" s="102"/>
    </row>
    <row r="5" spans="1:4" ht="15.75" thickBot="1" x14ac:dyDescent="0.3"/>
    <row r="6" spans="1:4" x14ac:dyDescent="0.25">
      <c r="A6" s="197" t="s">
        <v>2</v>
      </c>
      <c r="B6" s="199">
        <v>2015</v>
      </c>
    </row>
    <row r="7" spans="1:4" ht="15.75" thickBot="1" x14ac:dyDescent="0.3">
      <c r="A7" s="198"/>
      <c r="B7" s="200"/>
    </row>
    <row r="8" spans="1:4" x14ac:dyDescent="0.25">
      <c r="A8" s="142" t="s">
        <v>43</v>
      </c>
      <c r="B8" s="143"/>
    </row>
    <row r="9" spans="1:4" x14ac:dyDescent="0.25">
      <c r="A9" s="135" t="s">
        <v>3</v>
      </c>
      <c r="B9" s="124"/>
    </row>
    <row r="10" spans="1:4" x14ac:dyDescent="0.25">
      <c r="A10" s="135" t="s">
        <v>4</v>
      </c>
      <c r="B10" s="125"/>
    </row>
    <row r="11" spans="1:4" x14ac:dyDescent="0.25">
      <c r="A11" s="144" t="s">
        <v>44</v>
      </c>
      <c r="B11" s="145">
        <v>0</v>
      </c>
    </row>
    <row r="12" spans="1:4" x14ac:dyDescent="0.25">
      <c r="A12" s="144" t="s">
        <v>45</v>
      </c>
      <c r="B12" s="61">
        <v>433327621.36000001</v>
      </c>
    </row>
    <row r="13" spans="1:4" x14ac:dyDescent="0.25">
      <c r="A13" s="146" t="s">
        <v>46</v>
      </c>
      <c r="B13" s="145">
        <v>0</v>
      </c>
    </row>
    <row r="14" spans="1:4" ht="15.75" thickBot="1" x14ac:dyDescent="0.3">
      <c r="A14" s="146" t="s">
        <v>47</v>
      </c>
      <c r="B14" s="145">
        <v>0</v>
      </c>
    </row>
    <row r="15" spans="1:4" s="64" customFormat="1" ht="15.75" thickBot="1" x14ac:dyDescent="0.3">
      <c r="A15" s="147" t="s">
        <v>84</v>
      </c>
      <c r="B15" s="148">
        <f>SUM(B11:B14)</f>
        <v>433327621.36000001</v>
      </c>
    </row>
    <row r="16" spans="1:4" s="64" customFormat="1" ht="15.75" thickBot="1" x14ac:dyDescent="0.3">
      <c r="A16" s="147" t="s">
        <v>85</v>
      </c>
      <c r="B16" s="148">
        <f>B15</f>
        <v>433327621.36000001</v>
      </c>
    </row>
    <row r="17" spans="1:2" x14ac:dyDescent="0.25">
      <c r="A17" s="149"/>
      <c r="B17" s="150"/>
    </row>
    <row r="18" spans="1:2" x14ac:dyDescent="0.25">
      <c r="A18" s="151" t="s">
        <v>48</v>
      </c>
      <c r="B18" s="152"/>
    </row>
    <row r="19" spans="1:2" x14ac:dyDescent="0.25">
      <c r="A19" s="151" t="s">
        <v>49</v>
      </c>
      <c r="B19" s="152"/>
    </row>
    <row r="20" spans="1:2" x14ac:dyDescent="0.25">
      <c r="A20" s="144" t="s">
        <v>50</v>
      </c>
      <c r="B20" s="153">
        <v>18956594896</v>
      </c>
    </row>
    <row r="21" spans="1:2" x14ac:dyDescent="0.25">
      <c r="A21" s="144" t="s">
        <v>51</v>
      </c>
      <c r="B21" s="126">
        <v>8728871377</v>
      </c>
    </row>
    <row r="22" spans="1:2" x14ac:dyDescent="0.25">
      <c r="A22" s="144" t="s">
        <v>52</v>
      </c>
      <c r="B22" s="154">
        <v>1290671816.5</v>
      </c>
    </row>
    <row r="23" spans="1:2" ht="15.75" thickBot="1" x14ac:dyDescent="0.3">
      <c r="A23" s="144" t="s">
        <v>53</v>
      </c>
      <c r="B23" s="145">
        <v>0</v>
      </c>
    </row>
    <row r="24" spans="1:2" x14ac:dyDescent="0.25">
      <c r="A24" s="155" t="s">
        <v>101</v>
      </c>
      <c r="B24" s="156">
        <f>SUM(B20:B23)</f>
        <v>28976138089.5</v>
      </c>
    </row>
    <row r="25" spans="1:2" x14ac:dyDescent="0.25">
      <c r="A25" s="157" t="s">
        <v>102</v>
      </c>
      <c r="B25" s="125">
        <f>SUM(B20:B23)</f>
        <v>28976138089.5</v>
      </c>
    </row>
    <row r="26" spans="1:2" x14ac:dyDescent="0.25">
      <c r="A26" s="158" t="s">
        <v>54</v>
      </c>
      <c r="B26" s="65">
        <f>B16-B25</f>
        <v>-28542810468.139999</v>
      </c>
    </row>
    <row r="27" spans="1:2" ht="15.75" thickBot="1" x14ac:dyDescent="0.3">
      <c r="A27" s="159"/>
      <c r="B27" s="160"/>
    </row>
  </sheetData>
  <mergeCells count="6">
    <mergeCell ref="A1:B1"/>
    <mergeCell ref="A2:B2"/>
    <mergeCell ref="A3:B3"/>
    <mergeCell ref="A4:B4"/>
    <mergeCell ref="A6:A7"/>
    <mergeCell ref="B6:B7"/>
  </mergeCells>
  <printOptions horizontalCentered="1"/>
  <pageMargins left="1.1200000000000001" right="0.7" top="0.75" bottom="0.41" header="0.3" footer="0.3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25"/>
  <sheetViews>
    <sheetView workbookViewId="0">
      <selection activeCell="G7" sqref="G7"/>
    </sheetView>
  </sheetViews>
  <sheetFormatPr defaultRowHeight="16.5" x14ac:dyDescent="0.3"/>
  <cols>
    <col min="1" max="1" width="5.5703125" style="127" customWidth="1"/>
    <col min="2" max="2" width="51.7109375" style="66" bestFit="1" customWidth="1"/>
    <col min="3" max="3" width="43.85546875" style="66" customWidth="1"/>
    <col min="4" max="4" width="9.140625" style="66"/>
    <col min="5" max="5" width="17" style="66" bestFit="1" customWidth="1"/>
    <col min="6" max="6" width="22.140625" style="66" bestFit="1" customWidth="1"/>
    <col min="7" max="7" width="17" style="66" bestFit="1" customWidth="1"/>
    <col min="8" max="9" width="15.140625" style="66" bestFit="1" customWidth="1"/>
    <col min="10" max="256" width="9.140625" style="66"/>
    <col min="257" max="257" width="7.28515625" style="66" customWidth="1"/>
    <col min="258" max="258" width="44.28515625" style="66" customWidth="1"/>
    <col min="259" max="259" width="43.85546875" style="66" customWidth="1"/>
    <col min="260" max="261" width="9.140625" style="66"/>
    <col min="262" max="262" width="22.140625" style="66" bestFit="1" customWidth="1"/>
    <col min="263" max="512" width="9.140625" style="66"/>
    <col min="513" max="513" width="7.28515625" style="66" customWidth="1"/>
    <col min="514" max="514" width="44.28515625" style="66" customWidth="1"/>
    <col min="515" max="515" width="43.85546875" style="66" customWidth="1"/>
    <col min="516" max="517" width="9.140625" style="66"/>
    <col min="518" max="518" width="22.140625" style="66" bestFit="1" customWidth="1"/>
    <col min="519" max="768" width="9.140625" style="66"/>
    <col min="769" max="769" width="7.28515625" style="66" customWidth="1"/>
    <col min="770" max="770" width="44.28515625" style="66" customWidth="1"/>
    <col min="771" max="771" width="43.85546875" style="66" customWidth="1"/>
    <col min="772" max="773" width="9.140625" style="66"/>
    <col min="774" max="774" width="22.140625" style="66" bestFit="1" customWidth="1"/>
    <col min="775" max="1024" width="9.140625" style="66"/>
    <col min="1025" max="1025" width="7.28515625" style="66" customWidth="1"/>
    <col min="1026" max="1026" width="44.28515625" style="66" customWidth="1"/>
    <col min="1027" max="1027" width="43.85546875" style="66" customWidth="1"/>
    <col min="1028" max="1029" width="9.140625" style="66"/>
    <col min="1030" max="1030" width="22.140625" style="66" bestFit="1" customWidth="1"/>
    <col min="1031" max="1280" width="9.140625" style="66"/>
    <col min="1281" max="1281" width="7.28515625" style="66" customWidth="1"/>
    <col min="1282" max="1282" width="44.28515625" style="66" customWidth="1"/>
    <col min="1283" max="1283" width="43.85546875" style="66" customWidth="1"/>
    <col min="1284" max="1285" width="9.140625" style="66"/>
    <col min="1286" max="1286" width="22.140625" style="66" bestFit="1" customWidth="1"/>
    <col min="1287" max="1536" width="9.140625" style="66"/>
    <col min="1537" max="1537" width="7.28515625" style="66" customWidth="1"/>
    <col min="1538" max="1538" width="44.28515625" style="66" customWidth="1"/>
    <col min="1539" max="1539" width="43.85546875" style="66" customWidth="1"/>
    <col min="1540" max="1541" width="9.140625" style="66"/>
    <col min="1542" max="1542" width="22.140625" style="66" bestFit="1" customWidth="1"/>
    <col min="1543" max="1792" width="9.140625" style="66"/>
    <col min="1793" max="1793" width="7.28515625" style="66" customWidth="1"/>
    <col min="1794" max="1794" width="44.28515625" style="66" customWidth="1"/>
    <col min="1795" max="1795" width="43.85546875" style="66" customWidth="1"/>
    <col min="1796" max="1797" width="9.140625" style="66"/>
    <col min="1798" max="1798" width="22.140625" style="66" bestFit="1" customWidth="1"/>
    <col min="1799" max="2048" width="9.140625" style="66"/>
    <col min="2049" max="2049" width="7.28515625" style="66" customWidth="1"/>
    <col min="2050" max="2050" width="44.28515625" style="66" customWidth="1"/>
    <col min="2051" max="2051" width="43.85546875" style="66" customWidth="1"/>
    <col min="2052" max="2053" width="9.140625" style="66"/>
    <col min="2054" max="2054" width="22.140625" style="66" bestFit="1" customWidth="1"/>
    <col min="2055" max="2304" width="9.140625" style="66"/>
    <col min="2305" max="2305" width="7.28515625" style="66" customWidth="1"/>
    <col min="2306" max="2306" width="44.28515625" style="66" customWidth="1"/>
    <col min="2307" max="2307" width="43.85546875" style="66" customWidth="1"/>
    <col min="2308" max="2309" width="9.140625" style="66"/>
    <col min="2310" max="2310" width="22.140625" style="66" bestFit="1" customWidth="1"/>
    <col min="2311" max="2560" width="9.140625" style="66"/>
    <col min="2561" max="2561" width="7.28515625" style="66" customWidth="1"/>
    <col min="2562" max="2562" width="44.28515625" style="66" customWidth="1"/>
    <col min="2563" max="2563" width="43.85546875" style="66" customWidth="1"/>
    <col min="2564" max="2565" width="9.140625" style="66"/>
    <col min="2566" max="2566" width="22.140625" style="66" bestFit="1" customWidth="1"/>
    <col min="2567" max="2816" width="9.140625" style="66"/>
    <col min="2817" max="2817" width="7.28515625" style="66" customWidth="1"/>
    <col min="2818" max="2818" width="44.28515625" style="66" customWidth="1"/>
    <col min="2819" max="2819" width="43.85546875" style="66" customWidth="1"/>
    <col min="2820" max="2821" width="9.140625" style="66"/>
    <col min="2822" max="2822" width="22.140625" style="66" bestFit="1" customWidth="1"/>
    <col min="2823" max="3072" width="9.140625" style="66"/>
    <col min="3073" max="3073" width="7.28515625" style="66" customWidth="1"/>
    <col min="3074" max="3074" width="44.28515625" style="66" customWidth="1"/>
    <col min="3075" max="3075" width="43.85546875" style="66" customWidth="1"/>
    <col min="3076" max="3077" width="9.140625" style="66"/>
    <col min="3078" max="3078" width="22.140625" style="66" bestFit="1" customWidth="1"/>
    <col min="3079" max="3328" width="9.140625" style="66"/>
    <col min="3329" max="3329" width="7.28515625" style="66" customWidth="1"/>
    <col min="3330" max="3330" width="44.28515625" style="66" customWidth="1"/>
    <col min="3331" max="3331" width="43.85546875" style="66" customWidth="1"/>
    <col min="3332" max="3333" width="9.140625" style="66"/>
    <col min="3334" max="3334" width="22.140625" style="66" bestFit="1" customWidth="1"/>
    <col min="3335" max="3584" width="9.140625" style="66"/>
    <col min="3585" max="3585" width="7.28515625" style="66" customWidth="1"/>
    <col min="3586" max="3586" width="44.28515625" style="66" customWidth="1"/>
    <col min="3587" max="3587" width="43.85546875" style="66" customWidth="1"/>
    <col min="3588" max="3589" width="9.140625" style="66"/>
    <col min="3590" max="3590" width="22.140625" style="66" bestFit="1" customWidth="1"/>
    <col min="3591" max="3840" width="9.140625" style="66"/>
    <col min="3841" max="3841" width="7.28515625" style="66" customWidth="1"/>
    <col min="3842" max="3842" width="44.28515625" style="66" customWidth="1"/>
    <col min="3843" max="3843" width="43.85546875" style="66" customWidth="1"/>
    <col min="3844" max="3845" width="9.140625" style="66"/>
    <col min="3846" max="3846" width="22.140625" style="66" bestFit="1" customWidth="1"/>
    <col min="3847" max="4096" width="9.140625" style="66"/>
    <col min="4097" max="4097" width="7.28515625" style="66" customWidth="1"/>
    <col min="4098" max="4098" width="44.28515625" style="66" customWidth="1"/>
    <col min="4099" max="4099" width="43.85546875" style="66" customWidth="1"/>
    <col min="4100" max="4101" width="9.140625" style="66"/>
    <col min="4102" max="4102" width="22.140625" style="66" bestFit="1" customWidth="1"/>
    <col min="4103" max="4352" width="9.140625" style="66"/>
    <col min="4353" max="4353" width="7.28515625" style="66" customWidth="1"/>
    <col min="4354" max="4354" width="44.28515625" style="66" customWidth="1"/>
    <col min="4355" max="4355" width="43.85546875" style="66" customWidth="1"/>
    <col min="4356" max="4357" width="9.140625" style="66"/>
    <col min="4358" max="4358" width="22.140625" style="66" bestFit="1" customWidth="1"/>
    <col min="4359" max="4608" width="9.140625" style="66"/>
    <col min="4609" max="4609" width="7.28515625" style="66" customWidth="1"/>
    <col min="4610" max="4610" width="44.28515625" style="66" customWidth="1"/>
    <col min="4611" max="4611" width="43.85546875" style="66" customWidth="1"/>
    <col min="4612" max="4613" width="9.140625" style="66"/>
    <col min="4614" max="4614" width="22.140625" style="66" bestFit="1" customWidth="1"/>
    <col min="4615" max="4864" width="9.140625" style="66"/>
    <col min="4865" max="4865" width="7.28515625" style="66" customWidth="1"/>
    <col min="4866" max="4866" width="44.28515625" style="66" customWidth="1"/>
    <col min="4867" max="4867" width="43.85546875" style="66" customWidth="1"/>
    <col min="4868" max="4869" width="9.140625" style="66"/>
    <col min="4870" max="4870" width="22.140625" style="66" bestFit="1" customWidth="1"/>
    <col min="4871" max="5120" width="9.140625" style="66"/>
    <col min="5121" max="5121" width="7.28515625" style="66" customWidth="1"/>
    <col min="5122" max="5122" width="44.28515625" style="66" customWidth="1"/>
    <col min="5123" max="5123" width="43.85546875" style="66" customWidth="1"/>
    <col min="5124" max="5125" width="9.140625" style="66"/>
    <col min="5126" max="5126" width="22.140625" style="66" bestFit="1" customWidth="1"/>
    <col min="5127" max="5376" width="9.140625" style="66"/>
    <col min="5377" max="5377" width="7.28515625" style="66" customWidth="1"/>
    <col min="5378" max="5378" width="44.28515625" style="66" customWidth="1"/>
    <col min="5379" max="5379" width="43.85546875" style="66" customWidth="1"/>
    <col min="5380" max="5381" width="9.140625" style="66"/>
    <col min="5382" max="5382" width="22.140625" style="66" bestFit="1" customWidth="1"/>
    <col min="5383" max="5632" width="9.140625" style="66"/>
    <col min="5633" max="5633" width="7.28515625" style="66" customWidth="1"/>
    <col min="5634" max="5634" width="44.28515625" style="66" customWidth="1"/>
    <col min="5635" max="5635" width="43.85546875" style="66" customWidth="1"/>
    <col min="5636" max="5637" width="9.140625" style="66"/>
    <col min="5638" max="5638" width="22.140625" style="66" bestFit="1" customWidth="1"/>
    <col min="5639" max="5888" width="9.140625" style="66"/>
    <col min="5889" max="5889" width="7.28515625" style="66" customWidth="1"/>
    <col min="5890" max="5890" width="44.28515625" style="66" customWidth="1"/>
    <col min="5891" max="5891" width="43.85546875" style="66" customWidth="1"/>
    <col min="5892" max="5893" width="9.140625" style="66"/>
    <col min="5894" max="5894" width="22.140625" style="66" bestFit="1" customWidth="1"/>
    <col min="5895" max="6144" width="9.140625" style="66"/>
    <col min="6145" max="6145" width="7.28515625" style="66" customWidth="1"/>
    <col min="6146" max="6146" width="44.28515625" style="66" customWidth="1"/>
    <col min="6147" max="6147" width="43.85546875" style="66" customWidth="1"/>
    <col min="6148" max="6149" width="9.140625" style="66"/>
    <col min="6150" max="6150" width="22.140625" style="66" bestFit="1" customWidth="1"/>
    <col min="6151" max="6400" width="9.140625" style="66"/>
    <col min="6401" max="6401" width="7.28515625" style="66" customWidth="1"/>
    <col min="6402" max="6402" width="44.28515625" style="66" customWidth="1"/>
    <col min="6403" max="6403" width="43.85546875" style="66" customWidth="1"/>
    <col min="6404" max="6405" width="9.140625" style="66"/>
    <col min="6406" max="6406" width="22.140625" style="66" bestFit="1" customWidth="1"/>
    <col min="6407" max="6656" width="9.140625" style="66"/>
    <col min="6657" max="6657" width="7.28515625" style="66" customWidth="1"/>
    <col min="6658" max="6658" width="44.28515625" style="66" customWidth="1"/>
    <col min="6659" max="6659" width="43.85546875" style="66" customWidth="1"/>
    <col min="6660" max="6661" width="9.140625" style="66"/>
    <col min="6662" max="6662" width="22.140625" style="66" bestFit="1" customWidth="1"/>
    <col min="6663" max="6912" width="9.140625" style="66"/>
    <col min="6913" max="6913" width="7.28515625" style="66" customWidth="1"/>
    <col min="6914" max="6914" width="44.28515625" style="66" customWidth="1"/>
    <col min="6915" max="6915" width="43.85546875" style="66" customWidth="1"/>
    <col min="6916" max="6917" width="9.140625" style="66"/>
    <col min="6918" max="6918" width="22.140625" style="66" bestFit="1" customWidth="1"/>
    <col min="6919" max="7168" width="9.140625" style="66"/>
    <col min="7169" max="7169" width="7.28515625" style="66" customWidth="1"/>
    <col min="7170" max="7170" width="44.28515625" style="66" customWidth="1"/>
    <col min="7171" max="7171" width="43.85546875" style="66" customWidth="1"/>
    <col min="7172" max="7173" width="9.140625" style="66"/>
    <col min="7174" max="7174" width="22.140625" style="66" bestFit="1" customWidth="1"/>
    <col min="7175" max="7424" width="9.140625" style="66"/>
    <col min="7425" max="7425" width="7.28515625" style="66" customWidth="1"/>
    <col min="7426" max="7426" width="44.28515625" style="66" customWidth="1"/>
    <col min="7427" max="7427" width="43.85546875" style="66" customWidth="1"/>
    <col min="7428" max="7429" width="9.140625" style="66"/>
    <col min="7430" max="7430" width="22.140625" style="66" bestFit="1" customWidth="1"/>
    <col min="7431" max="7680" width="9.140625" style="66"/>
    <col min="7681" max="7681" width="7.28515625" style="66" customWidth="1"/>
    <col min="7682" max="7682" width="44.28515625" style="66" customWidth="1"/>
    <col min="7683" max="7683" width="43.85546875" style="66" customWidth="1"/>
    <col min="7684" max="7685" width="9.140625" style="66"/>
    <col min="7686" max="7686" width="22.140625" style="66" bestFit="1" customWidth="1"/>
    <col min="7687" max="7936" width="9.140625" style="66"/>
    <col min="7937" max="7937" width="7.28515625" style="66" customWidth="1"/>
    <col min="7938" max="7938" width="44.28515625" style="66" customWidth="1"/>
    <col min="7939" max="7939" width="43.85546875" style="66" customWidth="1"/>
    <col min="7940" max="7941" width="9.140625" style="66"/>
    <col min="7942" max="7942" width="22.140625" style="66" bestFit="1" customWidth="1"/>
    <col min="7943" max="8192" width="9.140625" style="66"/>
    <col min="8193" max="8193" width="7.28515625" style="66" customWidth="1"/>
    <col min="8194" max="8194" width="44.28515625" style="66" customWidth="1"/>
    <col min="8195" max="8195" width="43.85546875" style="66" customWidth="1"/>
    <col min="8196" max="8197" width="9.140625" style="66"/>
    <col min="8198" max="8198" width="22.140625" style="66" bestFit="1" customWidth="1"/>
    <col min="8199" max="8448" width="9.140625" style="66"/>
    <col min="8449" max="8449" width="7.28515625" style="66" customWidth="1"/>
    <col min="8450" max="8450" width="44.28515625" style="66" customWidth="1"/>
    <col min="8451" max="8451" width="43.85546875" style="66" customWidth="1"/>
    <col min="8452" max="8453" width="9.140625" style="66"/>
    <col min="8454" max="8454" width="22.140625" style="66" bestFit="1" customWidth="1"/>
    <col min="8455" max="8704" width="9.140625" style="66"/>
    <col min="8705" max="8705" width="7.28515625" style="66" customWidth="1"/>
    <col min="8706" max="8706" width="44.28515625" style="66" customWidth="1"/>
    <col min="8707" max="8707" width="43.85546875" style="66" customWidth="1"/>
    <col min="8708" max="8709" width="9.140625" style="66"/>
    <col min="8710" max="8710" width="22.140625" style="66" bestFit="1" customWidth="1"/>
    <col min="8711" max="8960" width="9.140625" style="66"/>
    <col min="8961" max="8961" width="7.28515625" style="66" customWidth="1"/>
    <col min="8962" max="8962" width="44.28515625" style="66" customWidth="1"/>
    <col min="8963" max="8963" width="43.85546875" style="66" customWidth="1"/>
    <col min="8964" max="8965" width="9.140625" style="66"/>
    <col min="8966" max="8966" width="22.140625" style="66" bestFit="1" customWidth="1"/>
    <col min="8967" max="9216" width="9.140625" style="66"/>
    <col min="9217" max="9217" width="7.28515625" style="66" customWidth="1"/>
    <col min="9218" max="9218" width="44.28515625" style="66" customWidth="1"/>
    <col min="9219" max="9219" width="43.85546875" style="66" customWidth="1"/>
    <col min="9220" max="9221" width="9.140625" style="66"/>
    <col min="9222" max="9222" width="22.140625" style="66" bestFit="1" customWidth="1"/>
    <col min="9223" max="9472" width="9.140625" style="66"/>
    <col min="9473" max="9473" width="7.28515625" style="66" customWidth="1"/>
    <col min="9474" max="9474" width="44.28515625" style="66" customWidth="1"/>
    <col min="9475" max="9475" width="43.85546875" style="66" customWidth="1"/>
    <col min="9476" max="9477" width="9.140625" style="66"/>
    <col min="9478" max="9478" width="22.140625" style="66" bestFit="1" customWidth="1"/>
    <col min="9479" max="9728" width="9.140625" style="66"/>
    <col min="9729" max="9729" width="7.28515625" style="66" customWidth="1"/>
    <col min="9730" max="9730" width="44.28515625" style="66" customWidth="1"/>
    <col min="9731" max="9731" width="43.85546875" style="66" customWidth="1"/>
    <col min="9732" max="9733" width="9.140625" style="66"/>
    <col min="9734" max="9734" width="22.140625" style="66" bestFit="1" customWidth="1"/>
    <col min="9735" max="9984" width="9.140625" style="66"/>
    <col min="9985" max="9985" width="7.28515625" style="66" customWidth="1"/>
    <col min="9986" max="9986" width="44.28515625" style="66" customWidth="1"/>
    <col min="9987" max="9987" width="43.85546875" style="66" customWidth="1"/>
    <col min="9988" max="9989" width="9.140625" style="66"/>
    <col min="9990" max="9990" width="22.140625" style="66" bestFit="1" customWidth="1"/>
    <col min="9991" max="10240" width="9.140625" style="66"/>
    <col min="10241" max="10241" width="7.28515625" style="66" customWidth="1"/>
    <col min="10242" max="10242" width="44.28515625" style="66" customWidth="1"/>
    <col min="10243" max="10243" width="43.85546875" style="66" customWidth="1"/>
    <col min="10244" max="10245" width="9.140625" style="66"/>
    <col min="10246" max="10246" width="22.140625" style="66" bestFit="1" customWidth="1"/>
    <col min="10247" max="10496" width="9.140625" style="66"/>
    <col min="10497" max="10497" width="7.28515625" style="66" customWidth="1"/>
    <col min="10498" max="10498" width="44.28515625" style="66" customWidth="1"/>
    <col min="10499" max="10499" width="43.85546875" style="66" customWidth="1"/>
    <col min="10500" max="10501" width="9.140625" style="66"/>
    <col min="10502" max="10502" width="22.140625" style="66" bestFit="1" customWidth="1"/>
    <col min="10503" max="10752" width="9.140625" style="66"/>
    <col min="10753" max="10753" width="7.28515625" style="66" customWidth="1"/>
    <col min="10754" max="10754" width="44.28515625" style="66" customWidth="1"/>
    <col min="10755" max="10755" width="43.85546875" style="66" customWidth="1"/>
    <col min="10756" max="10757" width="9.140625" style="66"/>
    <col min="10758" max="10758" width="22.140625" style="66" bestFit="1" customWidth="1"/>
    <col min="10759" max="11008" width="9.140625" style="66"/>
    <col min="11009" max="11009" width="7.28515625" style="66" customWidth="1"/>
    <col min="11010" max="11010" width="44.28515625" style="66" customWidth="1"/>
    <col min="11011" max="11011" width="43.85546875" style="66" customWidth="1"/>
    <col min="11012" max="11013" width="9.140625" style="66"/>
    <col min="11014" max="11014" width="22.140625" style="66" bestFit="1" customWidth="1"/>
    <col min="11015" max="11264" width="9.140625" style="66"/>
    <col min="11265" max="11265" width="7.28515625" style="66" customWidth="1"/>
    <col min="11266" max="11266" width="44.28515625" style="66" customWidth="1"/>
    <col min="11267" max="11267" width="43.85546875" style="66" customWidth="1"/>
    <col min="11268" max="11269" width="9.140625" style="66"/>
    <col min="11270" max="11270" width="22.140625" style="66" bestFit="1" customWidth="1"/>
    <col min="11271" max="11520" width="9.140625" style="66"/>
    <col min="11521" max="11521" width="7.28515625" style="66" customWidth="1"/>
    <col min="11522" max="11522" width="44.28515625" style="66" customWidth="1"/>
    <col min="11523" max="11523" width="43.85546875" style="66" customWidth="1"/>
    <col min="11524" max="11525" width="9.140625" style="66"/>
    <col min="11526" max="11526" width="22.140625" style="66" bestFit="1" customWidth="1"/>
    <col min="11527" max="11776" width="9.140625" style="66"/>
    <col min="11777" max="11777" width="7.28515625" style="66" customWidth="1"/>
    <col min="11778" max="11778" width="44.28515625" style="66" customWidth="1"/>
    <col min="11779" max="11779" width="43.85546875" style="66" customWidth="1"/>
    <col min="11780" max="11781" width="9.140625" style="66"/>
    <col min="11782" max="11782" width="22.140625" style="66" bestFit="1" customWidth="1"/>
    <col min="11783" max="12032" width="9.140625" style="66"/>
    <col min="12033" max="12033" width="7.28515625" style="66" customWidth="1"/>
    <col min="12034" max="12034" width="44.28515625" style="66" customWidth="1"/>
    <col min="12035" max="12035" width="43.85546875" style="66" customWidth="1"/>
    <col min="12036" max="12037" width="9.140625" style="66"/>
    <col min="12038" max="12038" width="22.140625" style="66" bestFit="1" customWidth="1"/>
    <col min="12039" max="12288" width="9.140625" style="66"/>
    <col min="12289" max="12289" width="7.28515625" style="66" customWidth="1"/>
    <col min="12290" max="12290" width="44.28515625" style="66" customWidth="1"/>
    <col min="12291" max="12291" width="43.85546875" style="66" customWidth="1"/>
    <col min="12292" max="12293" width="9.140625" style="66"/>
    <col min="12294" max="12294" width="22.140625" style="66" bestFit="1" customWidth="1"/>
    <col min="12295" max="12544" width="9.140625" style="66"/>
    <col min="12545" max="12545" width="7.28515625" style="66" customWidth="1"/>
    <col min="12546" max="12546" width="44.28515625" style="66" customWidth="1"/>
    <col min="12547" max="12547" width="43.85546875" style="66" customWidth="1"/>
    <col min="12548" max="12549" width="9.140625" style="66"/>
    <col min="12550" max="12550" width="22.140625" style="66" bestFit="1" customWidth="1"/>
    <col min="12551" max="12800" width="9.140625" style="66"/>
    <col min="12801" max="12801" width="7.28515625" style="66" customWidth="1"/>
    <col min="12802" max="12802" width="44.28515625" style="66" customWidth="1"/>
    <col min="12803" max="12803" width="43.85546875" style="66" customWidth="1"/>
    <col min="12804" max="12805" width="9.140625" style="66"/>
    <col min="12806" max="12806" width="22.140625" style="66" bestFit="1" customWidth="1"/>
    <col min="12807" max="13056" width="9.140625" style="66"/>
    <col min="13057" max="13057" width="7.28515625" style="66" customWidth="1"/>
    <col min="13058" max="13058" width="44.28515625" style="66" customWidth="1"/>
    <col min="13059" max="13059" width="43.85546875" style="66" customWidth="1"/>
    <col min="13060" max="13061" width="9.140625" style="66"/>
    <col min="13062" max="13062" width="22.140625" style="66" bestFit="1" customWidth="1"/>
    <col min="13063" max="13312" width="9.140625" style="66"/>
    <col min="13313" max="13313" width="7.28515625" style="66" customWidth="1"/>
    <col min="13314" max="13314" width="44.28515625" style="66" customWidth="1"/>
    <col min="13315" max="13315" width="43.85546875" style="66" customWidth="1"/>
    <col min="13316" max="13317" width="9.140625" style="66"/>
    <col min="13318" max="13318" width="22.140625" style="66" bestFit="1" customWidth="1"/>
    <col min="13319" max="13568" width="9.140625" style="66"/>
    <col min="13569" max="13569" width="7.28515625" style="66" customWidth="1"/>
    <col min="13570" max="13570" width="44.28515625" style="66" customWidth="1"/>
    <col min="13571" max="13571" width="43.85546875" style="66" customWidth="1"/>
    <col min="13572" max="13573" width="9.140625" style="66"/>
    <col min="13574" max="13574" width="22.140625" style="66" bestFit="1" customWidth="1"/>
    <col min="13575" max="13824" width="9.140625" style="66"/>
    <col min="13825" max="13825" width="7.28515625" style="66" customWidth="1"/>
    <col min="13826" max="13826" width="44.28515625" style="66" customWidth="1"/>
    <col min="13827" max="13827" width="43.85546875" style="66" customWidth="1"/>
    <col min="13828" max="13829" width="9.140625" style="66"/>
    <col min="13830" max="13830" width="22.140625" style="66" bestFit="1" customWidth="1"/>
    <col min="13831" max="14080" width="9.140625" style="66"/>
    <col min="14081" max="14081" width="7.28515625" style="66" customWidth="1"/>
    <col min="14082" max="14082" width="44.28515625" style="66" customWidth="1"/>
    <col min="14083" max="14083" width="43.85546875" style="66" customWidth="1"/>
    <col min="14084" max="14085" width="9.140625" style="66"/>
    <col min="14086" max="14086" width="22.140625" style="66" bestFit="1" customWidth="1"/>
    <col min="14087" max="14336" width="9.140625" style="66"/>
    <col min="14337" max="14337" width="7.28515625" style="66" customWidth="1"/>
    <col min="14338" max="14338" width="44.28515625" style="66" customWidth="1"/>
    <col min="14339" max="14339" width="43.85546875" style="66" customWidth="1"/>
    <col min="14340" max="14341" width="9.140625" style="66"/>
    <col min="14342" max="14342" width="22.140625" style="66" bestFit="1" customWidth="1"/>
    <col min="14343" max="14592" width="9.140625" style="66"/>
    <col min="14593" max="14593" width="7.28515625" style="66" customWidth="1"/>
    <col min="14594" max="14594" width="44.28515625" style="66" customWidth="1"/>
    <col min="14595" max="14595" width="43.85546875" style="66" customWidth="1"/>
    <col min="14596" max="14597" width="9.140625" style="66"/>
    <col min="14598" max="14598" width="22.140625" style="66" bestFit="1" customWidth="1"/>
    <col min="14599" max="14848" width="9.140625" style="66"/>
    <col min="14849" max="14849" width="7.28515625" style="66" customWidth="1"/>
    <col min="14850" max="14850" width="44.28515625" style="66" customWidth="1"/>
    <col min="14851" max="14851" width="43.85546875" style="66" customWidth="1"/>
    <col min="14852" max="14853" width="9.140625" style="66"/>
    <col min="14854" max="14854" width="22.140625" style="66" bestFit="1" customWidth="1"/>
    <col min="14855" max="15104" width="9.140625" style="66"/>
    <col min="15105" max="15105" width="7.28515625" style="66" customWidth="1"/>
    <col min="15106" max="15106" width="44.28515625" style="66" customWidth="1"/>
    <col min="15107" max="15107" width="43.85546875" style="66" customWidth="1"/>
    <col min="15108" max="15109" width="9.140625" style="66"/>
    <col min="15110" max="15110" width="22.140625" style="66" bestFit="1" customWidth="1"/>
    <col min="15111" max="15360" width="9.140625" style="66"/>
    <col min="15361" max="15361" width="7.28515625" style="66" customWidth="1"/>
    <col min="15362" max="15362" width="44.28515625" style="66" customWidth="1"/>
    <col min="15363" max="15363" width="43.85546875" style="66" customWidth="1"/>
    <col min="15364" max="15365" width="9.140625" style="66"/>
    <col min="15366" max="15366" width="22.140625" style="66" bestFit="1" customWidth="1"/>
    <col min="15367" max="15616" width="9.140625" style="66"/>
    <col min="15617" max="15617" width="7.28515625" style="66" customWidth="1"/>
    <col min="15618" max="15618" width="44.28515625" style="66" customWidth="1"/>
    <col min="15619" max="15619" width="43.85546875" style="66" customWidth="1"/>
    <col min="15620" max="15621" width="9.140625" style="66"/>
    <col min="15622" max="15622" width="22.140625" style="66" bestFit="1" customWidth="1"/>
    <col min="15623" max="15872" width="9.140625" style="66"/>
    <col min="15873" max="15873" width="7.28515625" style="66" customWidth="1"/>
    <col min="15874" max="15874" width="44.28515625" style="66" customWidth="1"/>
    <col min="15875" max="15875" width="43.85546875" style="66" customWidth="1"/>
    <col min="15876" max="15877" width="9.140625" style="66"/>
    <col min="15878" max="15878" width="22.140625" style="66" bestFit="1" customWidth="1"/>
    <col min="15879" max="16128" width="9.140625" style="66"/>
    <col min="16129" max="16129" width="7.28515625" style="66" customWidth="1"/>
    <col min="16130" max="16130" width="44.28515625" style="66" customWidth="1"/>
    <col min="16131" max="16131" width="43.85546875" style="66" customWidth="1"/>
    <col min="16132" max="16133" width="9.140625" style="66"/>
    <col min="16134" max="16134" width="22.140625" style="66" bestFit="1" customWidth="1"/>
    <col min="16135" max="16384" width="9.140625" style="66"/>
  </cols>
  <sheetData>
    <row r="1" spans="1:9" x14ac:dyDescent="0.3">
      <c r="A1" s="191" t="s">
        <v>0</v>
      </c>
      <c r="B1" s="191"/>
      <c r="C1" s="191"/>
    </row>
    <row r="2" spans="1:9" x14ac:dyDescent="0.3">
      <c r="A2" s="191" t="s">
        <v>1</v>
      </c>
      <c r="B2" s="191"/>
      <c r="C2" s="191"/>
    </row>
    <row r="3" spans="1:9" x14ac:dyDescent="0.3">
      <c r="A3" s="191" t="s">
        <v>93</v>
      </c>
      <c r="B3" s="191"/>
      <c r="C3" s="191"/>
    </row>
    <row r="4" spans="1:9" x14ac:dyDescent="0.3">
      <c r="A4" s="191" t="s">
        <v>92</v>
      </c>
      <c r="B4" s="191"/>
      <c r="C4" s="191"/>
    </row>
    <row r="5" spans="1:9" ht="17.25" thickBot="1" x14ac:dyDescent="0.35"/>
    <row r="6" spans="1:9" s="68" customFormat="1" ht="20.25" customHeight="1" x14ac:dyDescent="0.3">
      <c r="A6" s="192" t="s">
        <v>86</v>
      </c>
      <c r="B6" s="194" t="s">
        <v>87</v>
      </c>
      <c r="C6" s="67">
        <v>42369</v>
      </c>
      <c r="F6" s="66"/>
    </row>
    <row r="7" spans="1:9" s="68" customFormat="1" ht="20.25" customHeight="1" x14ac:dyDescent="0.3">
      <c r="A7" s="193"/>
      <c r="B7" s="195"/>
      <c r="C7" s="69" t="s">
        <v>88</v>
      </c>
      <c r="F7" s="66"/>
      <c r="G7" s="6"/>
    </row>
    <row r="8" spans="1:9" ht="18.75" customHeight="1" x14ac:dyDescent="0.3">
      <c r="A8" s="128"/>
      <c r="B8" s="70" t="s">
        <v>76</v>
      </c>
      <c r="C8" s="71">
        <v>63123934313.050003</v>
      </c>
    </row>
    <row r="9" spans="1:9" ht="18.75" customHeight="1" x14ac:dyDescent="0.3">
      <c r="A9" s="129"/>
      <c r="B9" s="72"/>
      <c r="C9" s="73"/>
      <c r="G9" s="91"/>
      <c r="H9" s="91"/>
    </row>
    <row r="10" spans="1:9" ht="18.75" customHeight="1" x14ac:dyDescent="0.3">
      <c r="A10" s="130">
        <v>1</v>
      </c>
      <c r="B10" s="72" t="s">
        <v>89</v>
      </c>
      <c r="C10" s="74">
        <v>-451775136</v>
      </c>
      <c r="E10" s="89"/>
      <c r="G10" s="89"/>
      <c r="H10" s="89"/>
    </row>
    <row r="11" spans="1:9" ht="18.75" customHeight="1" x14ac:dyDescent="0.3">
      <c r="A11" s="130">
        <v>2</v>
      </c>
      <c r="B11" s="72" t="s">
        <v>90</v>
      </c>
      <c r="C11" s="74">
        <v>-28542810468.139999</v>
      </c>
      <c r="G11" s="91"/>
      <c r="H11" s="91"/>
      <c r="I11" s="91"/>
    </row>
    <row r="12" spans="1:9" ht="18.75" customHeight="1" x14ac:dyDescent="0.3">
      <c r="A12" s="130">
        <v>3</v>
      </c>
      <c r="B12" s="72" t="s">
        <v>103</v>
      </c>
      <c r="C12" s="110">
        <v>0</v>
      </c>
      <c r="H12" s="93"/>
    </row>
    <row r="13" spans="1:9" ht="18.75" customHeight="1" x14ac:dyDescent="0.3">
      <c r="A13" s="130">
        <v>4</v>
      </c>
      <c r="B13" s="72" t="s">
        <v>77</v>
      </c>
      <c r="C13" s="74">
        <v>28118526989.919998</v>
      </c>
      <c r="F13" s="92"/>
    </row>
    <row r="14" spans="1:9" ht="18.75" customHeight="1" x14ac:dyDescent="0.3">
      <c r="A14" s="129"/>
      <c r="B14" s="72"/>
      <c r="C14" s="75"/>
      <c r="E14" s="89"/>
      <c r="G14" s="88"/>
    </row>
    <row r="15" spans="1:9" ht="18.75" customHeight="1" thickBot="1" x14ac:dyDescent="0.35">
      <c r="A15" s="131"/>
      <c r="B15" s="76" t="s">
        <v>78</v>
      </c>
      <c r="C15" s="77">
        <f>SUM(C8:C13)</f>
        <v>62247875698.830002</v>
      </c>
      <c r="G15" s="89"/>
    </row>
    <row r="16" spans="1:9" x14ac:dyDescent="0.3">
      <c r="C16" s="78"/>
    </row>
    <row r="18" spans="3:4" x14ac:dyDescent="0.3">
      <c r="C18" s="188"/>
      <c r="D18" s="188"/>
    </row>
    <row r="19" spans="3:4" x14ac:dyDescent="0.3">
      <c r="C19" s="189"/>
      <c r="D19" s="189"/>
    </row>
    <row r="20" spans="3:4" x14ac:dyDescent="0.3">
      <c r="C20" s="79"/>
      <c r="D20" s="79"/>
    </row>
    <row r="21" spans="3:4" x14ac:dyDescent="0.3">
      <c r="C21" s="79"/>
      <c r="D21" s="79"/>
    </row>
    <row r="22" spans="3:4" x14ac:dyDescent="0.3">
      <c r="C22" s="79"/>
      <c r="D22" s="79"/>
    </row>
    <row r="23" spans="3:4" x14ac:dyDescent="0.3">
      <c r="C23" s="190"/>
      <c r="D23" s="190"/>
    </row>
    <row r="24" spans="3:4" x14ac:dyDescent="0.3">
      <c r="C24" s="189"/>
      <c r="D24" s="189"/>
    </row>
    <row r="25" spans="3:4" x14ac:dyDescent="0.3">
      <c r="C25"/>
      <c r="D25"/>
    </row>
  </sheetData>
  <mergeCells count="10">
    <mergeCell ref="C18:D18"/>
    <mergeCell ref="C19:D19"/>
    <mergeCell ref="C23:D23"/>
    <mergeCell ref="C24:D24"/>
    <mergeCell ref="A1:C1"/>
    <mergeCell ref="A2:C2"/>
    <mergeCell ref="A3:C3"/>
    <mergeCell ref="A4:C4"/>
    <mergeCell ref="A6:A7"/>
    <mergeCell ref="B6:B7"/>
  </mergeCells>
  <pageMargins left="1.7" right="0.70866141732283505" top="0.74803149606299202" bottom="0.74803149606299202" header="0.31496062992126" footer="0.31496062992126"/>
  <pageSetup paperSize="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L97"/>
  <sheetViews>
    <sheetView topLeftCell="A76" workbookViewId="0">
      <selection activeCell="C15" sqref="C15"/>
    </sheetView>
  </sheetViews>
  <sheetFormatPr defaultColWidth="2.28515625" defaultRowHeight="15" x14ac:dyDescent="0.25"/>
  <cols>
    <col min="1" max="1" width="61.7109375" customWidth="1"/>
    <col min="2" max="2" width="27.42578125" customWidth="1"/>
    <col min="3" max="3" width="29.140625" customWidth="1"/>
    <col min="4" max="4" width="26.7109375" customWidth="1"/>
    <col min="5" max="5" width="19.85546875" bestFit="1" customWidth="1"/>
    <col min="6" max="7" width="18" bestFit="1" customWidth="1"/>
    <col min="8" max="246" width="9.140625" customWidth="1"/>
    <col min="253" max="253" width="3.28515625" customWidth="1"/>
    <col min="254" max="254" width="2" customWidth="1"/>
    <col min="255" max="255" width="2" bestFit="1" customWidth="1"/>
    <col min="256" max="256" width="53.5703125" customWidth="1"/>
    <col min="257" max="258" width="18.7109375" bestFit="1" customWidth="1"/>
    <col min="259" max="259" width="18.140625" customWidth="1"/>
    <col min="260" max="260" width="14.7109375" customWidth="1"/>
    <col min="261" max="502" width="9.140625" customWidth="1"/>
    <col min="509" max="509" width="3.28515625" customWidth="1"/>
    <col min="510" max="510" width="2" customWidth="1"/>
    <col min="511" max="511" width="2" bestFit="1" customWidth="1"/>
    <col min="512" max="512" width="53.5703125" customWidth="1"/>
    <col min="513" max="514" width="18.7109375" bestFit="1" customWidth="1"/>
    <col min="515" max="515" width="18.140625" customWidth="1"/>
    <col min="516" max="516" width="14.7109375" customWidth="1"/>
    <col min="517" max="758" width="9.140625" customWidth="1"/>
    <col min="765" max="765" width="3.28515625" customWidth="1"/>
    <col min="766" max="766" width="2" customWidth="1"/>
    <col min="767" max="767" width="2" bestFit="1" customWidth="1"/>
    <col min="768" max="768" width="53.5703125" customWidth="1"/>
    <col min="769" max="770" width="18.7109375" bestFit="1" customWidth="1"/>
    <col min="771" max="771" width="18.140625" customWidth="1"/>
    <col min="772" max="772" width="14.7109375" customWidth="1"/>
    <col min="773" max="1014" width="9.140625" customWidth="1"/>
    <col min="1021" max="1021" width="3.28515625" customWidth="1"/>
    <col min="1022" max="1022" width="2" customWidth="1"/>
    <col min="1023" max="1023" width="2" bestFit="1" customWidth="1"/>
    <col min="1024" max="1024" width="53.5703125" customWidth="1"/>
    <col min="1025" max="1026" width="18.7109375" bestFit="1" customWidth="1"/>
    <col min="1027" max="1027" width="18.140625" customWidth="1"/>
    <col min="1028" max="1028" width="14.7109375" customWidth="1"/>
    <col min="1029" max="1270" width="9.140625" customWidth="1"/>
    <col min="1277" max="1277" width="3.28515625" customWidth="1"/>
    <col min="1278" max="1278" width="2" customWidth="1"/>
    <col min="1279" max="1279" width="2" bestFit="1" customWidth="1"/>
    <col min="1280" max="1280" width="53.5703125" customWidth="1"/>
    <col min="1281" max="1282" width="18.7109375" bestFit="1" customWidth="1"/>
    <col min="1283" max="1283" width="18.140625" customWidth="1"/>
    <col min="1284" max="1284" width="14.7109375" customWidth="1"/>
    <col min="1285" max="1526" width="9.140625" customWidth="1"/>
    <col min="1533" max="1533" width="3.28515625" customWidth="1"/>
    <col min="1534" max="1534" width="2" customWidth="1"/>
    <col min="1535" max="1535" width="2" bestFit="1" customWidth="1"/>
    <col min="1536" max="1536" width="53.5703125" customWidth="1"/>
    <col min="1537" max="1538" width="18.7109375" bestFit="1" customWidth="1"/>
    <col min="1539" max="1539" width="18.140625" customWidth="1"/>
    <col min="1540" max="1540" width="14.7109375" customWidth="1"/>
    <col min="1541" max="1782" width="9.140625" customWidth="1"/>
    <col min="1789" max="1789" width="3.28515625" customWidth="1"/>
    <col min="1790" max="1790" width="2" customWidth="1"/>
    <col min="1791" max="1791" width="2" bestFit="1" customWidth="1"/>
    <col min="1792" max="1792" width="53.5703125" customWidth="1"/>
    <col min="1793" max="1794" width="18.7109375" bestFit="1" customWidth="1"/>
    <col min="1795" max="1795" width="18.140625" customWidth="1"/>
    <col min="1796" max="1796" width="14.7109375" customWidth="1"/>
    <col min="1797" max="2038" width="9.140625" customWidth="1"/>
    <col min="2045" max="2045" width="3.28515625" customWidth="1"/>
    <col min="2046" max="2046" width="2" customWidth="1"/>
    <col min="2047" max="2047" width="2" bestFit="1" customWidth="1"/>
    <col min="2048" max="2048" width="53.5703125" customWidth="1"/>
    <col min="2049" max="2050" width="18.7109375" bestFit="1" customWidth="1"/>
    <col min="2051" max="2051" width="18.140625" customWidth="1"/>
    <col min="2052" max="2052" width="14.7109375" customWidth="1"/>
    <col min="2053" max="2294" width="9.140625" customWidth="1"/>
    <col min="2301" max="2301" width="3.28515625" customWidth="1"/>
    <col min="2302" max="2302" width="2" customWidth="1"/>
    <col min="2303" max="2303" width="2" bestFit="1" customWidth="1"/>
    <col min="2304" max="2304" width="53.5703125" customWidth="1"/>
    <col min="2305" max="2306" width="18.7109375" bestFit="1" customWidth="1"/>
    <col min="2307" max="2307" width="18.140625" customWidth="1"/>
    <col min="2308" max="2308" width="14.7109375" customWidth="1"/>
    <col min="2309" max="2550" width="9.140625" customWidth="1"/>
    <col min="2557" max="2557" width="3.28515625" customWidth="1"/>
    <col min="2558" max="2558" width="2" customWidth="1"/>
    <col min="2559" max="2559" width="2" bestFit="1" customWidth="1"/>
    <col min="2560" max="2560" width="53.5703125" customWidth="1"/>
    <col min="2561" max="2562" width="18.7109375" bestFit="1" customWidth="1"/>
    <col min="2563" max="2563" width="18.140625" customWidth="1"/>
    <col min="2564" max="2564" width="14.7109375" customWidth="1"/>
    <col min="2565" max="2806" width="9.140625" customWidth="1"/>
    <col min="2813" max="2813" width="3.28515625" customWidth="1"/>
    <col min="2814" max="2814" width="2" customWidth="1"/>
    <col min="2815" max="2815" width="2" bestFit="1" customWidth="1"/>
    <col min="2816" max="2816" width="53.5703125" customWidth="1"/>
    <col min="2817" max="2818" width="18.7109375" bestFit="1" customWidth="1"/>
    <col min="2819" max="2819" width="18.140625" customWidth="1"/>
    <col min="2820" max="2820" width="14.7109375" customWidth="1"/>
    <col min="2821" max="3062" width="9.140625" customWidth="1"/>
    <col min="3069" max="3069" width="3.28515625" customWidth="1"/>
    <col min="3070" max="3070" width="2" customWidth="1"/>
    <col min="3071" max="3071" width="2" bestFit="1" customWidth="1"/>
    <col min="3072" max="3072" width="53.5703125" customWidth="1"/>
    <col min="3073" max="3074" width="18.7109375" bestFit="1" customWidth="1"/>
    <col min="3075" max="3075" width="18.140625" customWidth="1"/>
    <col min="3076" max="3076" width="14.7109375" customWidth="1"/>
    <col min="3077" max="3318" width="9.140625" customWidth="1"/>
    <col min="3325" max="3325" width="3.28515625" customWidth="1"/>
    <col min="3326" max="3326" width="2" customWidth="1"/>
    <col min="3327" max="3327" width="2" bestFit="1" customWidth="1"/>
    <col min="3328" max="3328" width="53.5703125" customWidth="1"/>
    <col min="3329" max="3330" width="18.7109375" bestFit="1" customWidth="1"/>
    <col min="3331" max="3331" width="18.140625" customWidth="1"/>
    <col min="3332" max="3332" width="14.7109375" customWidth="1"/>
    <col min="3333" max="3574" width="9.140625" customWidth="1"/>
    <col min="3581" max="3581" width="3.28515625" customWidth="1"/>
    <col min="3582" max="3582" width="2" customWidth="1"/>
    <col min="3583" max="3583" width="2" bestFit="1" customWidth="1"/>
    <col min="3584" max="3584" width="53.5703125" customWidth="1"/>
    <col min="3585" max="3586" width="18.7109375" bestFit="1" customWidth="1"/>
    <col min="3587" max="3587" width="18.140625" customWidth="1"/>
    <col min="3588" max="3588" width="14.7109375" customWidth="1"/>
    <col min="3589" max="3830" width="9.140625" customWidth="1"/>
    <col min="3837" max="3837" width="3.28515625" customWidth="1"/>
    <col min="3838" max="3838" width="2" customWidth="1"/>
    <col min="3839" max="3839" width="2" bestFit="1" customWidth="1"/>
    <col min="3840" max="3840" width="53.5703125" customWidth="1"/>
    <col min="3841" max="3842" width="18.7109375" bestFit="1" customWidth="1"/>
    <col min="3843" max="3843" width="18.140625" customWidth="1"/>
    <col min="3844" max="3844" width="14.7109375" customWidth="1"/>
    <col min="3845" max="4086" width="9.140625" customWidth="1"/>
    <col min="4093" max="4093" width="3.28515625" customWidth="1"/>
    <col min="4094" max="4094" width="2" customWidth="1"/>
    <col min="4095" max="4095" width="2" bestFit="1" customWidth="1"/>
    <col min="4096" max="4096" width="53.5703125" customWidth="1"/>
    <col min="4097" max="4098" width="18.7109375" bestFit="1" customWidth="1"/>
    <col min="4099" max="4099" width="18.140625" customWidth="1"/>
    <col min="4100" max="4100" width="14.7109375" customWidth="1"/>
    <col min="4101" max="4342" width="9.140625" customWidth="1"/>
    <col min="4349" max="4349" width="3.28515625" customWidth="1"/>
    <col min="4350" max="4350" width="2" customWidth="1"/>
    <col min="4351" max="4351" width="2" bestFit="1" customWidth="1"/>
    <col min="4352" max="4352" width="53.5703125" customWidth="1"/>
    <col min="4353" max="4354" width="18.7109375" bestFit="1" customWidth="1"/>
    <col min="4355" max="4355" width="18.140625" customWidth="1"/>
    <col min="4356" max="4356" width="14.7109375" customWidth="1"/>
    <col min="4357" max="4598" width="9.140625" customWidth="1"/>
    <col min="4605" max="4605" width="3.28515625" customWidth="1"/>
    <col min="4606" max="4606" width="2" customWidth="1"/>
    <col min="4607" max="4607" width="2" bestFit="1" customWidth="1"/>
    <col min="4608" max="4608" width="53.5703125" customWidth="1"/>
    <col min="4609" max="4610" width="18.7109375" bestFit="1" customWidth="1"/>
    <col min="4611" max="4611" width="18.140625" customWidth="1"/>
    <col min="4612" max="4612" width="14.7109375" customWidth="1"/>
    <col min="4613" max="4854" width="9.140625" customWidth="1"/>
    <col min="4861" max="4861" width="3.28515625" customWidth="1"/>
    <col min="4862" max="4862" width="2" customWidth="1"/>
    <col min="4863" max="4863" width="2" bestFit="1" customWidth="1"/>
    <col min="4864" max="4864" width="53.5703125" customWidth="1"/>
    <col min="4865" max="4866" width="18.7109375" bestFit="1" customWidth="1"/>
    <col min="4867" max="4867" width="18.140625" customWidth="1"/>
    <col min="4868" max="4868" width="14.7109375" customWidth="1"/>
    <col min="4869" max="5110" width="9.140625" customWidth="1"/>
    <col min="5117" max="5117" width="3.28515625" customWidth="1"/>
    <col min="5118" max="5118" width="2" customWidth="1"/>
    <col min="5119" max="5119" width="2" bestFit="1" customWidth="1"/>
    <col min="5120" max="5120" width="53.5703125" customWidth="1"/>
    <col min="5121" max="5122" width="18.7109375" bestFit="1" customWidth="1"/>
    <col min="5123" max="5123" width="18.140625" customWidth="1"/>
    <col min="5124" max="5124" width="14.7109375" customWidth="1"/>
    <col min="5125" max="5366" width="9.140625" customWidth="1"/>
    <col min="5373" max="5373" width="3.28515625" customWidth="1"/>
    <col min="5374" max="5374" width="2" customWidth="1"/>
    <col min="5375" max="5375" width="2" bestFit="1" customWidth="1"/>
    <col min="5376" max="5376" width="53.5703125" customWidth="1"/>
    <col min="5377" max="5378" width="18.7109375" bestFit="1" customWidth="1"/>
    <col min="5379" max="5379" width="18.140625" customWidth="1"/>
    <col min="5380" max="5380" width="14.7109375" customWidth="1"/>
    <col min="5381" max="5622" width="9.140625" customWidth="1"/>
    <col min="5629" max="5629" width="3.28515625" customWidth="1"/>
    <col min="5630" max="5630" width="2" customWidth="1"/>
    <col min="5631" max="5631" width="2" bestFit="1" customWidth="1"/>
    <col min="5632" max="5632" width="53.5703125" customWidth="1"/>
    <col min="5633" max="5634" width="18.7109375" bestFit="1" customWidth="1"/>
    <col min="5635" max="5635" width="18.140625" customWidth="1"/>
    <col min="5636" max="5636" width="14.7109375" customWidth="1"/>
    <col min="5637" max="5878" width="9.140625" customWidth="1"/>
    <col min="5885" max="5885" width="3.28515625" customWidth="1"/>
    <col min="5886" max="5886" width="2" customWidth="1"/>
    <col min="5887" max="5887" width="2" bestFit="1" customWidth="1"/>
    <col min="5888" max="5888" width="53.5703125" customWidth="1"/>
    <col min="5889" max="5890" width="18.7109375" bestFit="1" customWidth="1"/>
    <col min="5891" max="5891" width="18.140625" customWidth="1"/>
    <col min="5892" max="5892" width="14.7109375" customWidth="1"/>
    <col min="5893" max="6134" width="9.140625" customWidth="1"/>
    <col min="6141" max="6141" width="3.28515625" customWidth="1"/>
    <col min="6142" max="6142" width="2" customWidth="1"/>
    <col min="6143" max="6143" width="2" bestFit="1" customWidth="1"/>
    <col min="6144" max="6144" width="53.5703125" customWidth="1"/>
    <col min="6145" max="6146" width="18.7109375" bestFit="1" customWidth="1"/>
    <col min="6147" max="6147" width="18.140625" customWidth="1"/>
    <col min="6148" max="6148" width="14.7109375" customWidth="1"/>
    <col min="6149" max="6390" width="9.140625" customWidth="1"/>
    <col min="6397" max="6397" width="3.28515625" customWidth="1"/>
    <col min="6398" max="6398" width="2" customWidth="1"/>
    <col min="6399" max="6399" width="2" bestFit="1" customWidth="1"/>
    <col min="6400" max="6400" width="53.5703125" customWidth="1"/>
    <col min="6401" max="6402" width="18.7109375" bestFit="1" customWidth="1"/>
    <col min="6403" max="6403" width="18.140625" customWidth="1"/>
    <col min="6404" max="6404" width="14.7109375" customWidth="1"/>
    <col min="6405" max="6646" width="9.140625" customWidth="1"/>
    <col min="6653" max="6653" width="3.28515625" customWidth="1"/>
    <col min="6654" max="6654" width="2" customWidth="1"/>
    <col min="6655" max="6655" width="2" bestFit="1" customWidth="1"/>
    <col min="6656" max="6656" width="53.5703125" customWidth="1"/>
    <col min="6657" max="6658" width="18.7109375" bestFit="1" customWidth="1"/>
    <col min="6659" max="6659" width="18.140625" customWidth="1"/>
    <col min="6660" max="6660" width="14.7109375" customWidth="1"/>
    <col min="6661" max="6902" width="9.140625" customWidth="1"/>
    <col min="6909" max="6909" width="3.28515625" customWidth="1"/>
    <col min="6910" max="6910" width="2" customWidth="1"/>
    <col min="6911" max="6911" width="2" bestFit="1" customWidth="1"/>
    <col min="6912" max="6912" width="53.5703125" customWidth="1"/>
    <col min="6913" max="6914" width="18.7109375" bestFit="1" customWidth="1"/>
    <col min="6915" max="6915" width="18.140625" customWidth="1"/>
    <col min="6916" max="6916" width="14.7109375" customWidth="1"/>
    <col min="6917" max="7158" width="9.140625" customWidth="1"/>
    <col min="7165" max="7165" width="3.28515625" customWidth="1"/>
    <col min="7166" max="7166" width="2" customWidth="1"/>
    <col min="7167" max="7167" width="2" bestFit="1" customWidth="1"/>
    <col min="7168" max="7168" width="53.5703125" customWidth="1"/>
    <col min="7169" max="7170" width="18.7109375" bestFit="1" customWidth="1"/>
    <col min="7171" max="7171" width="18.140625" customWidth="1"/>
    <col min="7172" max="7172" width="14.7109375" customWidth="1"/>
    <col min="7173" max="7414" width="9.140625" customWidth="1"/>
    <col min="7421" max="7421" width="3.28515625" customWidth="1"/>
    <col min="7422" max="7422" width="2" customWidth="1"/>
    <col min="7423" max="7423" width="2" bestFit="1" customWidth="1"/>
    <col min="7424" max="7424" width="53.5703125" customWidth="1"/>
    <col min="7425" max="7426" width="18.7109375" bestFit="1" customWidth="1"/>
    <col min="7427" max="7427" width="18.140625" customWidth="1"/>
    <col min="7428" max="7428" width="14.7109375" customWidth="1"/>
    <col min="7429" max="7670" width="9.140625" customWidth="1"/>
    <col min="7677" max="7677" width="3.28515625" customWidth="1"/>
    <col min="7678" max="7678" width="2" customWidth="1"/>
    <col min="7679" max="7679" width="2" bestFit="1" customWidth="1"/>
    <col min="7680" max="7680" width="53.5703125" customWidth="1"/>
    <col min="7681" max="7682" width="18.7109375" bestFit="1" customWidth="1"/>
    <col min="7683" max="7683" width="18.140625" customWidth="1"/>
    <col min="7684" max="7684" width="14.7109375" customWidth="1"/>
    <col min="7685" max="7926" width="9.140625" customWidth="1"/>
    <col min="7933" max="7933" width="3.28515625" customWidth="1"/>
    <col min="7934" max="7934" width="2" customWidth="1"/>
    <col min="7935" max="7935" width="2" bestFit="1" customWidth="1"/>
    <col min="7936" max="7936" width="53.5703125" customWidth="1"/>
    <col min="7937" max="7938" width="18.7109375" bestFit="1" customWidth="1"/>
    <col min="7939" max="7939" width="18.140625" customWidth="1"/>
    <col min="7940" max="7940" width="14.7109375" customWidth="1"/>
    <col min="7941" max="8182" width="9.140625" customWidth="1"/>
    <col min="8189" max="8189" width="3.28515625" customWidth="1"/>
    <col min="8190" max="8190" width="2" customWidth="1"/>
    <col min="8191" max="8191" width="2" bestFit="1" customWidth="1"/>
    <col min="8192" max="8192" width="53.5703125" customWidth="1"/>
    <col min="8193" max="8194" width="18.7109375" bestFit="1" customWidth="1"/>
    <col min="8195" max="8195" width="18.140625" customWidth="1"/>
    <col min="8196" max="8196" width="14.7109375" customWidth="1"/>
    <col min="8197" max="8438" width="9.140625" customWidth="1"/>
    <col min="8445" max="8445" width="3.28515625" customWidth="1"/>
    <col min="8446" max="8446" width="2" customWidth="1"/>
    <col min="8447" max="8447" width="2" bestFit="1" customWidth="1"/>
    <col min="8448" max="8448" width="53.5703125" customWidth="1"/>
    <col min="8449" max="8450" width="18.7109375" bestFit="1" customWidth="1"/>
    <col min="8451" max="8451" width="18.140625" customWidth="1"/>
    <col min="8452" max="8452" width="14.7109375" customWidth="1"/>
    <col min="8453" max="8694" width="9.140625" customWidth="1"/>
    <col min="8701" max="8701" width="3.28515625" customWidth="1"/>
    <col min="8702" max="8702" width="2" customWidth="1"/>
    <col min="8703" max="8703" width="2" bestFit="1" customWidth="1"/>
    <col min="8704" max="8704" width="53.5703125" customWidth="1"/>
    <col min="8705" max="8706" width="18.7109375" bestFit="1" customWidth="1"/>
    <col min="8707" max="8707" width="18.140625" customWidth="1"/>
    <col min="8708" max="8708" width="14.7109375" customWidth="1"/>
    <col min="8709" max="8950" width="9.140625" customWidth="1"/>
    <col min="8957" max="8957" width="3.28515625" customWidth="1"/>
    <col min="8958" max="8958" width="2" customWidth="1"/>
    <col min="8959" max="8959" width="2" bestFit="1" customWidth="1"/>
    <col min="8960" max="8960" width="53.5703125" customWidth="1"/>
    <col min="8961" max="8962" width="18.7109375" bestFit="1" customWidth="1"/>
    <col min="8963" max="8963" width="18.140625" customWidth="1"/>
    <col min="8964" max="8964" width="14.7109375" customWidth="1"/>
    <col min="8965" max="9206" width="9.140625" customWidth="1"/>
    <col min="9213" max="9213" width="3.28515625" customWidth="1"/>
    <col min="9214" max="9214" width="2" customWidth="1"/>
    <col min="9215" max="9215" width="2" bestFit="1" customWidth="1"/>
    <col min="9216" max="9216" width="53.5703125" customWidth="1"/>
    <col min="9217" max="9218" width="18.7109375" bestFit="1" customWidth="1"/>
    <col min="9219" max="9219" width="18.140625" customWidth="1"/>
    <col min="9220" max="9220" width="14.7109375" customWidth="1"/>
    <col min="9221" max="9462" width="9.140625" customWidth="1"/>
    <col min="9469" max="9469" width="3.28515625" customWidth="1"/>
    <col min="9470" max="9470" width="2" customWidth="1"/>
    <col min="9471" max="9471" width="2" bestFit="1" customWidth="1"/>
    <col min="9472" max="9472" width="53.5703125" customWidth="1"/>
    <col min="9473" max="9474" width="18.7109375" bestFit="1" customWidth="1"/>
    <col min="9475" max="9475" width="18.140625" customWidth="1"/>
    <col min="9476" max="9476" width="14.7109375" customWidth="1"/>
    <col min="9477" max="9718" width="9.140625" customWidth="1"/>
    <col min="9725" max="9725" width="3.28515625" customWidth="1"/>
    <col min="9726" max="9726" width="2" customWidth="1"/>
    <col min="9727" max="9727" width="2" bestFit="1" customWidth="1"/>
    <col min="9728" max="9728" width="53.5703125" customWidth="1"/>
    <col min="9729" max="9730" width="18.7109375" bestFit="1" customWidth="1"/>
    <col min="9731" max="9731" width="18.140625" customWidth="1"/>
    <col min="9732" max="9732" width="14.7109375" customWidth="1"/>
    <col min="9733" max="9974" width="9.140625" customWidth="1"/>
    <col min="9981" max="9981" width="3.28515625" customWidth="1"/>
    <col min="9982" max="9982" width="2" customWidth="1"/>
    <col min="9983" max="9983" width="2" bestFit="1" customWidth="1"/>
    <col min="9984" max="9984" width="53.5703125" customWidth="1"/>
    <col min="9985" max="9986" width="18.7109375" bestFit="1" customWidth="1"/>
    <col min="9987" max="9987" width="18.140625" customWidth="1"/>
    <col min="9988" max="9988" width="14.7109375" customWidth="1"/>
    <col min="9989" max="10230" width="9.140625" customWidth="1"/>
    <col min="10237" max="10237" width="3.28515625" customWidth="1"/>
    <col min="10238" max="10238" width="2" customWidth="1"/>
    <col min="10239" max="10239" width="2" bestFit="1" customWidth="1"/>
    <col min="10240" max="10240" width="53.5703125" customWidth="1"/>
    <col min="10241" max="10242" width="18.7109375" bestFit="1" customWidth="1"/>
    <col min="10243" max="10243" width="18.140625" customWidth="1"/>
    <col min="10244" max="10244" width="14.7109375" customWidth="1"/>
    <col min="10245" max="10486" width="9.140625" customWidth="1"/>
    <col min="10493" max="10493" width="3.28515625" customWidth="1"/>
    <col min="10494" max="10494" width="2" customWidth="1"/>
    <col min="10495" max="10495" width="2" bestFit="1" customWidth="1"/>
    <col min="10496" max="10496" width="53.5703125" customWidth="1"/>
    <col min="10497" max="10498" width="18.7109375" bestFit="1" customWidth="1"/>
    <col min="10499" max="10499" width="18.140625" customWidth="1"/>
    <col min="10500" max="10500" width="14.7109375" customWidth="1"/>
    <col min="10501" max="10742" width="9.140625" customWidth="1"/>
    <col min="10749" max="10749" width="3.28515625" customWidth="1"/>
    <col min="10750" max="10750" width="2" customWidth="1"/>
    <col min="10751" max="10751" width="2" bestFit="1" customWidth="1"/>
    <col min="10752" max="10752" width="53.5703125" customWidth="1"/>
    <col min="10753" max="10754" width="18.7109375" bestFit="1" customWidth="1"/>
    <col min="10755" max="10755" width="18.140625" customWidth="1"/>
    <col min="10756" max="10756" width="14.7109375" customWidth="1"/>
    <col min="10757" max="10998" width="9.140625" customWidth="1"/>
    <col min="11005" max="11005" width="3.28515625" customWidth="1"/>
    <col min="11006" max="11006" width="2" customWidth="1"/>
    <col min="11007" max="11007" width="2" bestFit="1" customWidth="1"/>
    <col min="11008" max="11008" width="53.5703125" customWidth="1"/>
    <col min="11009" max="11010" width="18.7109375" bestFit="1" customWidth="1"/>
    <col min="11011" max="11011" width="18.140625" customWidth="1"/>
    <col min="11012" max="11012" width="14.7109375" customWidth="1"/>
    <col min="11013" max="11254" width="9.140625" customWidth="1"/>
    <col min="11261" max="11261" width="3.28515625" customWidth="1"/>
    <col min="11262" max="11262" width="2" customWidth="1"/>
    <col min="11263" max="11263" width="2" bestFit="1" customWidth="1"/>
    <col min="11264" max="11264" width="53.5703125" customWidth="1"/>
    <col min="11265" max="11266" width="18.7109375" bestFit="1" customWidth="1"/>
    <col min="11267" max="11267" width="18.140625" customWidth="1"/>
    <col min="11268" max="11268" width="14.7109375" customWidth="1"/>
    <col min="11269" max="11510" width="9.140625" customWidth="1"/>
    <col min="11517" max="11517" width="3.28515625" customWidth="1"/>
    <col min="11518" max="11518" width="2" customWidth="1"/>
    <col min="11519" max="11519" width="2" bestFit="1" customWidth="1"/>
    <col min="11520" max="11520" width="53.5703125" customWidth="1"/>
    <col min="11521" max="11522" width="18.7109375" bestFit="1" customWidth="1"/>
    <col min="11523" max="11523" width="18.140625" customWidth="1"/>
    <col min="11524" max="11524" width="14.7109375" customWidth="1"/>
    <col min="11525" max="11766" width="9.140625" customWidth="1"/>
    <col min="11773" max="11773" width="3.28515625" customWidth="1"/>
    <col min="11774" max="11774" width="2" customWidth="1"/>
    <col min="11775" max="11775" width="2" bestFit="1" customWidth="1"/>
    <col min="11776" max="11776" width="53.5703125" customWidth="1"/>
    <col min="11777" max="11778" width="18.7109375" bestFit="1" customWidth="1"/>
    <col min="11779" max="11779" width="18.140625" customWidth="1"/>
    <col min="11780" max="11780" width="14.7109375" customWidth="1"/>
    <col min="11781" max="12022" width="9.140625" customWidth="1"/>
    <col min="12029" max="12029" width="3.28515625" customWidth="1"/>
    <col min="12030" max="12030" width="2" customWidth="1"/>
    <col min="12031" max="12031" width="2" bestFit="1" customWidth="1"/>
    <col min="12032" max="12032" width="53.5703125" customWidth="1"/>
    <col min="12033" max="12034" width="18.7109375" bestFit="1" customWidth="1"/>
    <col min="12035" max="12035" width="18.140625" customWidth="1"/>
    <col min="12036" max="12036" width="14.7109375" customWidth="1"/>
    <col min="12037" max="12278" width="9.140625" customWidth="1"/>
    <col min="12285" max="12285" width="3.28515625" customWidth="1"/>
    <col min="12286" max="12286" width="2" customWidth="1"/>
    <col min="12287" max="12287" width="2" bestFit="1" customWidth="1"/>
    <col min="12288" max="12288" width="53.5703125" customWidth="1"/>
    <col min="12289" max="12290" width="18.7109375" bestFit="1" customWidth="1"/>
    <col min="12291" max="12291" width="18.140625" customWidth="1"/>
    <col min="12292" max="12292" width="14.7109375" customWidth="1"/>
    <col min="12293" max="12534" width="9.140625" customWidth="1"/>
    <col min="12541" max="12541" width="3.28515625" customWidth="1"/>
    <col min="12542" max="12542" width="2" customWidth="1"/>
    <col min="12543" max="12543" width="2" bestFit="1" customWidth="1"/>
    <col min="12544" max="12544" width="53.5703125" customWidth="1"/>
    <col min="12545" max="12546" width="18.7109375" bestFit="1" customWidth="1"/>
    <col min="12547" max="12547" width="18.140625" customWidth="1"/>
    <col min="12548" max="12548" width="14.7109375" customWidth="1"/>
    <col min="12549" max="12790" width="9.140625" customWidth="1"/>
    <col min="12797" max="12797" width="3.28515625" customWidth="1"/>
    <col min="12798" max="12798" width="2" customWidth="1"/>
    <col min="12799" max="12799" width="2" bestFit="1" customWidth="1"/>
    <col min="12800" max="12800" width="53.5703125" customWidth="1"/>
    <col min="12801" max="12802" width="18.7109375" bestFit="1" customWidth="1"/>
    <col min="12803" max="12803" width="18.140625" customWidth="1"/>
    <col min="12804" max="12804" width="14.7109375" customWidth="1"/>
    <col min="12805" max="13046" width="9.140625" customWidth="1"/>
    <col min="13053" max="13053" width="3.28515625" customWidth="1"/>
    <col min="13054" max="13054" width="2" customWidth="1"/>
    <col min="13055" max="13055" width="2" bestFit="1" customWidth="1"/>
    <col min="13056" max="13056" width="53.5703125" customWidth="1"/>
    <col min="13057" max="13058" width="18.7109375" bestFit="1" customWidth="1"/>
    <col min="13059" max="13059" width="18.140625" customWidth="1"/>
    <col min="13060" max="13060" width="14.7109375" customWidth="1"/>
    <col min="13061" max="13302" width="9.140625" customWidth="1"/>
    <col min="13309" max="13309" width="3.28515625" customWidth="1"/>
    <col min="13310" max="13310" width="2" customWidth="1"/>
    <col min="13311" max="13311" width="2" bestFit="1" customWidth="1"/>
    <col min="13312" max="13312" width="53.5703125" customWidth="1"/>
    <col min="13313" max="13314" width="18.7109375" bestFit="1" customWidth="1"/>
    <col min="13315" max="13315" width="18.140625" customWidth="1"/>
    <col min="13316" max="13316" width="14.7109375" customWidth="1"/>
    <col min="13317" max="13558" width="9.140625" customWidth="1"/>
    <col min="13565" max="13565" width="3.28515625" customWidth="1"/>
    <col min="13566" max="13566" width="2" customWidth="1"/>
    <col min="13567" max="13567" width="2" bestFit="1" customWidth="1"/>
    <col min="13568" max="13568" width="53.5703125" customWidth="1"/>
    <col min="13569" max="13570" width="18.7109375" bestFit="1" customWidth="1"/>
    <col min="13571" max="13571" width="18.140625" customWidth="1"/>
    <col min="13572" max="13572" width="14.7109375" customWidth="1"/>
    <col min="13573" max="13814" width="9.140625" customWidth="1"/>
    <col min="13821" max="13821" width="3.28515625" customWidth="1"/>
    <col min="13822" max="13822" width="2" customWidth="1"/>
    <col min="13823" max="13823" width="2" bestFit="1" customWidth="1"/>
    <col min="13824" max="13824" width="53.5703125" customWidth="1"/>
    <col min="13825" max="13826" width="18.7109375" bestFit="1" customWidth="1"/>
    <col min="13827" max="13827" width="18.140625" customWidth="1"/>
    <col min="13828" max="13828" width="14.7109375" customWidth="1"/>
    <col min="13829" max="14070" width="9.140625" customWidth="1"/>
    <col min="14077" max="14077" width="3.28515625" customWidth="1"/>
    <col min="14078" max="14078" width="2" customWidth="1"/>
    <col min="14079" max="14079" width="2" bestFit="1" customWidth="1"/>
    <col min="14080" max="14080" width="53.5703125" customWidth="1"/>
    <col min="14081" max="14082" width="18.7109375" bestFit="1" customWidth="1"/>
    <col min="14083" max="14083" width="18.140625" customWidth="1"/>
    <col min="14084" max="14084" width="14.7109375" customWidth="1"/>
    <col min="14085" max="14326" width="9.140625" customWidth="1"/>
    <col min="14333" max="14333" width="3.28515625" customWidth="1"/>
    <col min="14334" max="14334" width="2" customWidth="1"/>
    <col min="14335" max="14335" width="2" bestFit="1" customWidth="1"/>
    <col min="14336" max="14336" width="53.5703125" customWidth="1"/>
    <col min="14337" max="14338" width="18.7109375" bestFit="1" customWidth="1"/>
    <col min="14339" max="14339" width="18.140625" customWidth="1"/>
    <col min="14340" max="14340" width="14.7109375" customWidth="1"/>
    <col min="14341" max="14582" width="9.140625" customWidth="1"/>
    <col min="14589" max="14589" width="3.28515625" customWidth="1"/>
    <col min="14590" max="14590" width="2" customWidth="1"/>
    <col min="14591" max="14591" width="2" bestFit="1" customWidth="1"/>
    <col min="14592" max="14592" width="53.5703125" customWidth="1"/>
    <col min="14593" max="14594" width="18.7109375" bestFit="1" customWidth="1"/>
    <col min="14595" max="14595" width="18.140625" customWidth="1"/>
    <col min="14596" max="14596" width="14.7109375" customWidth="1"/>
    <col min="14597" max="14838" width="9.140625" customWidth="1"/>
    <col min="14845" max="14845" width="3.28515625" customWidth="1"/>
    <col min="14846" max="14846" width="2" customWidth="1"/>
    <col min="14847" max="14847" width="2" bestFit="1" customWidth="1"/>
    <col min="14848" max="14848" width="53.5703125" customWidth="1"/>
    <col min="14849" max="14850" width="18.7109375" bestFit="1" customWidth="1"/>
    <col min="14851" max="14851" width="18.140625" customWidth="1"/>
    <col min="14852" max="14852" width="14.7109375" customWidth="1"/>
    <col min="14853" max="15094" width="9.140625" customWidth="1"/>
    <col min="15101" max="15101" width="3.28515625" customWidth="1"/>
    <col min="15102" max="15102" width="2" customWidth="1"/>
    <col min="15103" max="15103" width="2" bestFit="1" customWidth="1"/>
    <col min="15104" max="15104" width="53.5703125" customWidth="1"/>
    <col min="15105" max="15106" width="18.7109375" bestFit="1" customWidth="1"/>
    <col min="15107" max="15107" width="18.140625" customWidth="1"/>
    <col min="15108" max="15108" width="14.7109375" customWidth="1"/>
    <col min="15109" max="15350" width="9.140625" customWidth="1"/>
    <col min="15357" max="15357" width="3.28515625" customWidth="1"/>
    <col min="15358" max="15358" width="2" customWidth="1"/>
    <col min="15359" max="15359" width="2" bestFit="1" customWidth="1"/>
    <col min="15360" max="15360" width="53.5703125" customWidth="1"/>
    <col min="15361" max="15362" width="18.7109375" bestFit="1" customWidth="1"/>
    <col min="15363" max="15363" width="18.140625" customWidth="1"/>
    <col min="15364" max="15364" width="14.7109375" customWidth="1"/>
    <col min="15365" max="15606" width="9.140625" customWidth="1"/>
    <col min="15613" max="15613" width="3.28515625" customWidth="1"/>
    <col min="15614" max="15614" width="2" customWidth="1"/>
    <col min="15615" max="15615" width="2" bestFit="1" customWidth="1"/>
    <col min="15616" max="15616" width="53.5703125" customWidth="1"/>
    <col min="15617" max="15618" width="18.7109375" bestFit="1" customWidth="1"/>
    <col min="15619" max="15619" width="18.140625" customWidth="1"/>
    <col min="15620" max="15620" width="14.7109375" customWidth="1"/>
    <col min="15621" max="15862" width="9.140625" customWidth="1"/>
    <col min="15869" max="15869" width="3.28515625" customWidth="1"/>
    <col min="15870" max="15870" width="2" customWidth="1"/>
    <col min="15871" max="15871" width="2" bestFit="1" customWidth="1"/>
    <col min="15872" max="15872" width="53.5703125" customWidth="1"/>
    <col min="15873" max="15874" width="18.7109375" bestFit="1" customWidth="1"/>
    <col min="15875" max="15875" width="18.140625" customWidth="1"/>
    <col min="15876" max="15876" width="14.7109375" customWidth="1"/>
    <col min="15877" max="16118" width="9.140625" customWidth="1"/>
    <col min="16125" max="16125" width="3.28515625" customWidth="1"/>
    <col min="16126" max="16126" width="2" customWidth="1"/>
    <col min="16127" max="16127" width="2" bestFit="1" customWidth="1"/>
    <col min="16128" max="16128" width="53.5703125" customWidth="1"/>
    <col min="16129" max="16130" width="18.7109375" bestFit="1" customWidth="1"/>
    <col min="16131" max="16131" width="18.140625" customWidth="1"/>
    <col min="16132" max="16132" width="14.7109375" customWidth="1"/>
    <col min="16133" max="16374" width="9.140625" customWidth="1"/>
  </cols>
  <sheetData>
    <row r="1" spans="1:12" x14ac:dyDescent="0.25">
      <c r="A1" s="185" t="s">
        <v>0</v>
      </c>
      <c r="B1" s="185"/>
      <c r="C1" s="185"/>
      <c r="E1" s="185"/>
      <c r="F1" s="185"/>
      <c r="G1" s="185"/>
      <c r="H1" s="185"/>
      <c r="I1" s="185"/>
      <c r="J1" s="185"/>
      <c r="K1" s="185"/>
      <c r="L1" s="185"/>
    </row>
    <row r="2" spans="1:12" x14ac:dyDescent="0.25">
      <c r="A2" s="185" t="s">
        <v>1</v>
      </c>
      <c r="B2" s="185"/>
      <c r="C2" s="185"/>
      <c r="E2" s="185"/>
      <c r="F2" s="185"/>
      <c r="G2" s="185"/>
      <c r="H2" s="185"/>
      <c r="I2" s="185"/>
      <c r="J2" s="185"/>
      <c r="K2" s="185"/>
      <c r="L2" s="185"/>
    </row>
    <row r="3" spans="1:12" x14ac:dyDescent="0.25">
      <c r="A3" s="185" t="s">
        <v>10</v>
      </c>
      <c r="B3" s="185"/>
      <c r="C3" s="185"/>
      <c r="E3" s="185"/>
      <c r="F3" s="185"/>
      <c r="G3" s="185"/>
      <c r="H3" s="185"/>
      <c r="I3" s="185"/>
      <c r="J3" s="185"/>
      <c r="K3" s="185"/>
      <c r="L3" s="185"/>
    </row>
    <row r="4" spans="1:12" x14ac:dyDescent="0.25">
      <c r="A4" s="185" t="s">
        <v>38</v>
      </c>
      <c r="B4" s="185"/>
      <c r="C4" s="185"/>
      <c r="E4" s="185"/>
      <c r="F4" s="185"/>
      <c r="G4" s="185"/>
      <c r="H4" s="185"/>
      <c r="I4" s="185"/>
      <c r="J4" s="185"/>
      <c r="K4" s="185"/>
      <c r="L4" s="185"/>
    </row>
    <row r="5" spans="1:12" x14ac:dyDescent="0.25">
      <c r="A5" s="185" t="s">
        <v>132</v>
      </c>
      <c r="B5" s="185"/>
      <c r="C5" s="185"/>
      <c r="E5" s="183"/>
      <c r="F5" s="183"/>
      <c r="G5" s="183"/>
      <c r="H5" s="183"/>
      <c r="I5" s="183"/>
      <c r="J5" s="183"/>
      <c r="K5" s="183"/>
      <c r="L5" s="183"/>
    </row>
    <row r="6" spans="1:12" ht="15.75" thickBot="1" x14ac:dyDescent="0.3">
      <c r="A6" s="104"/>
      <c r="B6" s="104"/>
      <c r="C6" s="104"/>
    </row>
    <row r="7" spans="1:12" s="15" customFormat="1" ht="13.5" customHeight="1" thickBot="1" x14ac:dyDescent="0.3">
      <c r="A7" s="13" t="s">
        <v>2</v>
      </c>
      <c r="B7" s="56" t="s">
        <v>133</v>
      </c>
      <c r="C7" s="56" t="s">
        <v>134</v>
      </c>
      <c r="D7" s="14"/>
    </row>
    <row r="8" spans="1:12" x14ac:dyDescent="0.25">
      <c r="A8" s="16" t="s">
        <v>11</v>
      </c>
      <c r="B8" s="17"/>
      <c r="C8" s="17"/>
      <c r="D8" s="18"/>
    </row>
    <row r="9" spans="1:12" x14ac:dyDescent="0.25">
      <c r="A9" s="19" t="s">
        <v>12</v>
      </c>
      <c r="B9" s="20"/>
      <c r="C9" s="20"/>
      <c r="D9" s="18"/>
    </row>
    <row r="10" spans="1:12" x14ac:dyDescent="0.25">
      <c r="A10" s="19" t="s">
        <v>55</v>
      </c>
      <c r="B10" s="20"/>
      <c r="C10" s="20"/>
      <c r="D10" s="18"/>
    </row>
    <row r="11" spans="1:12" x14ac:dyDescent="0.25">
      <c r="A11" s="57" t="s">
        <v>105</v>
      </c>
      <c r="B11" s="20"/>
      <c r="C11" s="20"/>
      <c r="D11" s="18"/>
    </row>
    <row r="12" spans="1:12" x14ac:dyDescent="0.25">
      <c r="A12" s="57" t="s">
        <v>106</v>
      </c>
      <c r="B12" s="94"/>
      <c r="C12" s="20"/>
      <c r="D12" s="18"/>
      <c r="E12" s="31"/>
    </row>
    <row r="13" spans="1:12" x14ac:dyDescent="0.25">
      <c r="A13" s="57" t="s">
        <v>107</v>
      </c>
      <c r="B13" s="20"/>
      <c r="C13" s="20"/>
      <c r="D13" s="18"/>
    </row>
    <row r="14" spans="1:12" x14ac:dyDescent="0.25">
      <c r="A14" s="57" t="s">
        <v>108</v>
      </c>
      <c r="B14" s="20"/>
      <c r="C14" s="20">
        <v>7588</v>
      </c>
      <c r="D14" s="18"/>
    </row>
    <row r="15" spans="1:12" s="51" customFormat="1" x14ac:dyDescent="0.25">
      <c r="A15" s="48" t="s">
        <v>56</v>
      </c>
      <c r="B15" s="49"/>
      <c r="C15" s="49"/>
      <c r="D15" s="50"/>
    </row>
    <row r="16" spans="1:12" x14ac:dyDescent="0.25">
      <c r="A16" s="57" t="s">
        <v>118</v>
      </c>
      <c r="B16" s="20"/>
      <c r="C16" s="20"/>
      <c r="D16" s="18"/>
    </row>
    <row r="17" spans="1:5" x14ac:dyDescent="0.25">
      <c r="A17" s="57" t="s">
        <v>119</v>
      </c>
      <c r="B17" s="42"/>
      <c r="C17" s="20"/>
      <c r="D17" s="18"/>
    </row>
    <row r="18" spans="1:5" s="51" customFormat="1" x14ac:dyDescent="0.25">
      <c r="A18" s="48" t="s">
        <v>57</v>
      </c>
      <c r="B18" s="52"/>
      <c r="C18" s="49"/>
      <c r="D18" s="50"/>
    </row>
    <row r="19" spans="1:5" x14ac:dyDescent="0.25">
      <c r="A19" s="57" t="s">
        <v>120</v>
      </c>
      <c r="B19" s="42"/>
      <c r="C19" s="20"/>
      <c r="D19" s="18"/>
    </row>
    <row r="20" spans="1:5" s="51" customFormat="1" x14ac:dyDescent="0.25">
      <c r="A20" s="48" t="s">
        <v>58</v>
      </c>
      <c r="B20" s="54">
        <v>21571580</v>
      </c>
      <c r="C20" s="49"/>
      <c r="D20" s="50"/>
    </row>
    <row r="21" spans="1:5" s="51" customFormat="1" ht="15.75" thickBot="1" x14ac:dyDescent="0.3">
      <c r="A21" s="48" t="s">
        <v>59</v>
      </c>
      <c r="B21" s="138">
        <v>9441850</v>
      </c>
      <c r="C21" s="138">
        <v>2865400</v>
      </c>
      <c r="D21" s="50"/>
    </row>
    <row r="22" spans="1:5" ht="15.75" thickBot="1" x14ac:dyDescent="0.3">
      <c r="A22" s="132" t="s">
        <v>14</v>
      </c>
      <c r="B22" s="22">
        <f>SUM(B8:B21)</f>
        <v>31013430</v>
      </c>
      <c r="C22" s="22">
        <f>SUM(C9:C21)</f>
        <v>2872988</v>
      </c>
      <c r="D22" s="33"/>
    </row>
    <row r="23" spans="1:5" x14ac:dyDescent="0.25">
      <c r="A23" s="19" t="s">
        <v>15</v>
      </c>
      <c r="B23" s="23"/>
      <c r="C23" s="23"/>
      <c r="D23" s="18"/>
    </row>
    <row r="24" spans="1:5" x14ac:dyDescent="0.25">
      <c r="A24" s="21" t="s">
        <v>16</v>
      </c>
      <c r="B24" s="20">
        <v>55507305000</v>
      </c>
      <c r="C24" s="20">
        <v>55507305000</v>
      </c>
      <c r="D24" s="38"/>
    </row>
    <row r="25" spans="1:5" x14ac:dyDescent="0.25">
      <c r="A25" s="24" t="s">
        <v>17</v>
      </c>
      <c r="B25" s="84">
        <v>7464756450.2799997</v>
      </c>
      <c r="C25" s="20">
        <v>7210222982</v>
      </c>
      <c r="D25" s="38"/>
    </row>
    <row r="26" spans="1:5" x14ac:dyDescent="0.25">
      <c r="A26" s="21" t="s">
        <v>18</v>
      </c>
      <c r="B26" s="20">
        <f>8094542616.49+673046000</f>
        <v>8767588616.4899998</v>
      </c>
      <c r="C26" s="84">
        <v>8094542616.4899998</v>
      </c>
      <c r="D26" s="38"/>
      <c r="E26" s="37">
        <v>2770803.5099999905</v>
      </c>
    </row>
    <row r="27" spans="1:5" x14ac:dyDescent="0.25">
      <c r="A27" s="21" t="s">
        <v>109</v>
      </c>
      <c r="B27" s="39">
        <v>0</v>
      </c>
      <c r="C27" s="39">
        <v>0</v>
      </c>
      <c r="D27" s="38"/>
    </row>
    <row r="28" spans="1:5" x14ac:dyDescent="0.25">
      <c r="A28" s="21" t="s">
        <v>19</v>
      </c>
      <c r="B28" s="20">
        <f>-B27+B29</f>
        <v>0</v>
      </c>
      <c r="C28" s="20">
        <v>3583110</v>
      </c>
      <c r="D28" s="38"/>
    </row>
    <row r="29" spans="1:5" x14ac:dyDescent="0.25">
      <c r="A29" s="21" t="s">
        <v>60</v>
      </c>
      <c r="B29" s="20">
        <v>0</v>
      </c>
      <c r="C29" s="20">
        <v>0</v>
      </c>
      <c r="D29" s="38"/>
    </row>
    <row r="30" spans="1:5" ht="15.75" thickBot="1" x14ac:dyDescent="0.3">
      <c r="A30" s="21" t="s">
        <v>110</v>
      </c>
      <c r="B30" s="141">
        <v>-8737836915.2199993</v>
      </c>
      <c r="C30" s="141"/>
      <c r="D30" s="38"/>
    </row>
    <row r="31" spans="1:5" ht="15.75" thickBot="1" x14ac:dyDescent="0.3">
      <c r="A31" s="132" t="s">
        <v>20</v>
      </c>
      <c r="B31" s="136">
        <f>SUM(B24:B30)</f>
        <v>63001813151.550003</v>
      </c>
      <c r="C31" s="136">
        <f>SUM(C24:C30)</f>
        <v>70815653708.490005</v>
      </c>
      <c r="D31" s="59"/>
    </row>
    <row r="32" spans="1:5" s="51" customFormat="1" x14ac:dyDescent="0.25">
      <c r="A32" s="48" t="s">
        <v>21</v>
      </c>
      <c r="B32" s="139"/>
      <c r="C32" s="139"/>
      <c r="D32" s="50"/>
    </row>
    <row r="33" spans="1:5" s="51" customFormat="1" x14ac:dyDescent="0.25">
      <c r="A33" s="48" t="s">
        <v>61</v>
      </c>
      <c r="B33" s="49"/>
      <c r="C33" s="49"/>
      <c r="D33" s="50"/>
    </row>
    <row r="34" spans="1:5" s="51" customFormat="1" x14ac:dyDescent="0.25">
      <c r="A34" s="134" t="s">
        <v>111</v>
      </c>
      <c r="B34" s="83"/>
      <c r="C34" s="83"/>
      <c r="D34" s="50"/>
    </row>
    <row r="35" spans="1:5" s="51" customFormat="1" x14ac:dyDescent="0.25">
      <c r="A35" s="48" t="s">
        <v>62</v>
      </c>
      <c r="B35" s="49"/>
      <c r="C35" s="49"/>
      <c r="D35" s="50"/>
    </row>
    <row r="36" spans="1:5" s="51" customFormat="1" x14ac:dyDescent="0.25">
      <c r="A36" s="85" t="s">
        <v>63</v>
      </c>
      <c r="B36" s="83">
        <v>8768510</v>
      </c>
      <c r="C36" s="83">
        <v>180587000</v>
      </c>
      <c r="D36" s="50"/>
    </row>
    <row r="37" spans="1:5" x14ac:dyDescent="0.25">
      <c r="A37" s="21" t="s">
        <v>22</v>
      </c>
      <c r="B37" s="20"/>
      <c r="C37" s="20">
        <v>211571599</v>
      </c>
      <c r="D37" s="18"/>
    </row>
    <row r="38" spans="1:5" x14ac:dyDescent="0.25">
      <c r="A38" s="21" t="s">
        <v>23</v>
      </c>
      <c r="B38" s="20"/>
      <c r="C38" s="20">
        <v>54385056</v>
      </c>
      <c r="D38" s="18"/>
    </row>
    <row r="39" spans="1:5" ht="15.75" thickBot="1" x14ac:dyDescent="0.3">
      <c r="A39" s="134" t="s">
        <v>112</v>
      </c>
      <c r="B39" s="25"/>
      <c r="C39" s="25"/>
      <c r="D39" s="18"/>
    </row>
    <row r="40" spans="1:5" ht="15.75" thickBot="1" x14ac:dyDescent="0.3">
      <c r="A40" s="132" t="s">
        <v>24</v>
      </c>
      <c r="B40" s="22">
        <f>SUM(B33:B38)</f>
        <v>8768510</v>
      </c>
      <c r="C40" s="22">
        <f>SUM(C36:C39)</f>
        <v>446543655</v>
      </c>
      <c r="D40" s="18"/>
      <c r="E40">
        <f>71265070351.49-71265062763.49</f>
        <v>7588</v>
      </c>
    </row>
    <row r="41" spans="1:5" ht="15.75" thickBot="1" x14ac:dyDescent="0.3">
      <c r="A41" s="137" t="s">
        <v>25</v>
      </c>
      <c r="B41" s="26">
        <f>B22+B31+B40</f>
        <v>63041595091.550003</v>
      </c>
      <c r="C41" s="26">
        <f>C22+C31+C40</f>
        <v>71265070351.490005</v>
      </c>
      <c r="D41" s="18"/>
      <c r="E41" s="2">
        <f>71265062763.49-C41</f>
        <v>-7588</v>
      </c>
    </row>
    <row r="42" spans="1:5" x14ac:dyDescent="0.25">
      <c r="A42" s="19" t="s">
        <v>64</v>
      </c>
      <c r="B42" s="23"/>
      <c r="C42" s="23"/>
      <c r="D42" s="18"/>
      <c r="E42" s="2">
        <f>E41+C85</f>
        <v>-7588</v>
      </c>
    </row>
    <row r="43" spans="1:5" x14ac:dyDescent="0.25">
      <c r="A43" s="19" t="s">
        <v>26</v>
      </c>
      <c r="B43" s="20"/>
      <c r="C43" s="20"/>
      <c r="D43" s="18"/>
    </row>
    <row r="44" spans="1:5" x14ac:dyDescent="0.25">
      <c r="A44" s="134" t="s">
        <v>65</v>
      </c>
      <c r="B44" s="20"/>
      <c r="C44" s="20"/>
      <c r="D44" s="18"/>
    </row>
    <row r="45" spans="1:5" x14ac:dyDescent="0.25">
      <c r="A45" s="134" t="s">
        <v>66</v>
      </c>
      <c r="B45" s="20">
        <v>14242422.720000001</v>
      </c>
      <c r="C45" s="20"/>
      <c r="D45" s="18"/>
    </row>
    <row r="46" spans="1:5" x14ac:dyDescent="0.25">
      <c r="A46" s="134" t="s">
        <v>67</v>
      </c>
      <c r="B46" s="20"/>
      <c r="C46" s="20"/>
      <c r="D46" s="18"/>
    </row>
    <row r="47" spans="1:5" x14ac:dyDescent="0.25">
      <c r="A47" s="21" t="s">
        <v>121</v>
      </c>
      <c r="B47" s="20">
        <v>739841887</v>
      </c>
      <c r="C47" s="20"/>
      <c r="D47" s="18"/>
    </row>
    <row r="48" spans="1:5" x14ac:dyDescent="0.25">
      <c r="A48" s="21" t="s">
        <v>122</v>
      </c>
      <c r="B48" s="20">
        <v>39635083</v>
      </c>
      <c r="C48" s="20"/>
      <c r="D48" s="18"/>
    </row>
    <row r="49" spans="1:4" ht="15.75" thickBot="1" x14ac:dyDescent="0.3">
      <c r="A49" s="134" t="s">
        <v>68</v>
      </c>
      <c r="B49" s="25"/>
      <c r="C49" s="25">
        <v>37952808</v>
      </c>
      <c r="D49" s="18"/>
    </row>
    <row r="50" spans="1:4" ht="15.75" thickBot="1" x14ac:dyDescent="0.3">
      <c r="A50" s="132" t="s">
        <v>27</v>
      </c>
      <c r="B50" s="136">
        <f>SUM(B44:B49)</f>
        <v>793719392.72000003</v>
      </c>
      <c r="C50" s="136">
        <f>SUM(C49)</f>
        <v>37952808</v>
      </c>
      <c r="D50" s="18"/>
    </row>
    <row r="51" spans="1:4" ht="15.75" thickBot="1" x14ac:dyDescent="0.3">
      <c r="A51" s="137" t="s">
        <v>69</v>
      </c>
      <c r="B51" s="26">
        <f>SUM(B50)</f>
        <v>793719392.72000003</v>
      </c>
      <c r="C51" s="26">
        <f>SUM(C50)</f>
        <v>37952808</v>
      </c>
      <c r="D51" s="18"/>
    </row>
    <row r="52" spans="1:4" x14ac:dyDescent="0.25">
      <c r="A52" s="19" t="s">
        <v>70</v>
      </c>
      <c r="B52" s="23"/>
      <c r="C52" s="23"/>
      <c r="D52" s="18"/>
    </row>
    <row r="53" spans="1:4" x14ac:dyDescent="0.25">
      <c r="A53" s="48" t="s">
        <v>70</v>
      </c>
      <c r="B53" s="32"/>
      <c r="C53" s="20"/>
      <c r="D53" s="18"/>
    </row>
    <row r="54" spans="1:4" x14ac:dyDescent="0.25">
      <c r="A54" s="48" t="s">
        <v>71</v>
      </c>
      <c r="B54" s="20"/>
      <c r="C54" s="20"/>
      <c r="D54" s="18"/>
    </row>
    <row r="55" spans="1:4" x14ac:dyDescent="0.25">
      <c r="A55" s="57" t="s">
        <v>72</v>
      </c>
      <c r="B55" s="42">
        <v>62672159177.050003</v>
      </c>
      <c r="C55" s="20"/>
      <c r="D55" s="33"/>
    </row>
    <row r="56" spans="1:4" x14ac:dyDescent="0.25">
      <c r="A56" s="58" t="s">
        <v>73</v>
      </c>
      <c r="B56" s="20">
        <v>-28542810468.139999</v>
      </c>
      <c r="C56" s="20"/>
      <c r="D56" s="33"/>
    </row>
    <row r="57" spans="1:4" x14ac:dyDescent="0.25">
      <c r="A57" s="19" t="s">
        <v>74</v>
      </c>
      <c r="B57" s="53"/>
      <c r="C57" s="53"/>
      <c r="D57" s="18"/>
    </row>
    <row r="58" spans="1:4" x14ac:dyDescent="0.25">
      <c r="A58" s="24" t="s">
        <v>113</v>
      </c>
      <c r="B58" s="20">
        <v>28118526989.919998</v>
      </c>
      <c r="C58" s="84"/>
      <c r="D58" s="18"/>
    </row>
    <row r="59" spans="1:4" x14ac:dyDescent="0.25">
      <c r="A59" s="24" t="s">
        <v>114</v>
      </c>
      <c r="B59" s="20">
        <v>-28118526989.919998</v>
      </c>
      <c r="C59" s="84"/>
      <c r="D59" s="18"/>
    </row>
    <row r="60" spans="1:4" x14ac:dyDescent="0.25">
      <c r="A60" s="19" t="s">
        <v>123</v>
      </c>
      <c r="B60" s="53"/>
      <c r="C60" s="53"/>
      <c r="D60" s="18"/>
    </row>
    <row r="61" spans="1:4" x14ac:dyDescent="0.25">
      <c r="A61" s="21" t="s">
        <v>75</v>
      </c>
      <c r="B61" s="20">
        <v>28118526989.919998</v>
      </c>
      <c r="C61" s="84">
        <v>25165013230.490002</v>
      </c>
      <c r="D61" s="18"/>
    </row>
    <row r="62" spans="1:4" x14ac:dyDescent="0.25">
      <c r="A62" s="134" t="s">
        <v>124</v>
      </c>
      <c r="B62" s="20"/>
      <c r="C62" s="84"/>
      <c r="D62" s="18"/>
    </row>
    <row r="63" spans="1:4" x14ac:dyDescent="0.25">
      <c r="A63" s="21" t="s">
        <v>125</v>
      </c>
      <c r="B63" s="20"/>
      <c r="C63" s="84">
        <v>-25165005642.490002</v>
      </c>
      <c r="D63" s="18"/>
    </row>
    <row r="64" spans="1:4" x14ac:dyDescent="0.25">
      <c r="A64" s="21" t="s">
        <v>126</v>
      </c>
      <c r="B64" s="20"/>
      <c r="C64" s="39"/>
      <c r="D64" s="18"/>
    </row>
    <row r="65" spans="1:6" x14ac:dyDescent="0.25">
      <c r="A65" s="21" t="s">
        <v>28</v>
      </c>
      <c r="B65" s="20"/>
      <c r="C65" s="39"/>
      <c r="D65" s="18"/>
    </row>
    <row r="66" spans="1:6" x14ac:dyDescent="0.25">
      <c r="A66" s="21" t="s">
        <v>29</v>
      </c>
      <c r="B66" s="20"/>
      <c r="C66" s="54">
        <v>2865400</v>
      </c>
      <c r="D66" s="18"/>
    </row>
    <row r="67" spans="1:6" x14ac:dyDescent="0.25">
      <c r="A67" s="21" t="s">
        <v>127</v>
      </c>
      <c r="B67" s="20"/>
      <c r="C67" s="20">
        <v>-37952808</v>
      </c>
      <c r="D67" s="18"/>
    </row>
    <row r="68" spans="1:6" x14ac:dyDescent="0.25">
      <c r="A68" s="134" t="s">
        <v>128</v>
      </c>
      <c r="B68" s="20"/>
      <c r="C68" s="84"/>
      <c r="D68" s="18"/>
    </row>
    <row r="69" spans="1:6" x14ac:dyDescent="0.25">
      <c r="A69" s="21" t="s">
        <v>129</v>
      </c>
      <c r="B69" s="20"/>
      <c r="C69" s="84">
        <f>C31</f>
        <v>70815653708.490005</v>
      </c>
      <c r="D69" s="18"/>
    </row>
    <row r="70" spans="1:6" x14ac:dyDescent="0.25">
      <c r="A70" s="21" t="s">
        <v>130</v>
      </c>
      <c r="B70" s="20"/>
      <c r="C70" s="84">
        <f>C40</f>
        <v>446543655</v>
      </c>
      <c r="D70" s="18"/>
    </row>
    <row r="71" spans="1:6" ht="15.75" thickBot="1" x14ac:dyDescent="0.3">
      <c r="A71" s="21"/>
      <c r="B71" s="25"/>
      <c r="C71" s="141"/>
      <c r="D71" s="18"/>
      <c r="E71" s="86"/>
    </row>
    <row r="72" spans="1:6" ht="15.75" thickBot="1" x14ac:dyDescent="0.3">
      <c r="A72" s="132" t="s">
        <v>116</v>
      </c>
      <c r="B72" s="136">
        <f>SUM(B55:B61)</f>
        <v>62247875698.830002</v>
      </c>
      <c r="C72" s="136">
        <f>SUM(C55:C71)</f>
        <v>71227117543.490005</v>
      </c>
      <c r="D72" s="36"/>
      <c r="E72" s="86"/>
    </row>
    <row r="73" spans="1:6" ht="15.75" thickBot="1" x14ac:dyDescent="0.3">
      <c r="A73" s="133" t="s">
        <v>30</v>
      </c>
      <c r="B73" s="26">
        <f>B72+B50</f>
        <v>63041595091.550003</v>
      </c>
      <c r="C73" s="26">
        <f>C51+C72</f>
        <v>71265070351.490005</v>
      </c>
      <c r="D73" s="36"/>
      <c r="E73" s="2"/>
    </row>
    <row r="75" spans="1:6" x14ac:dyDescent="0.25">
      <c r="B75" s="186" t="s">
        <v>117</v>
      </c>
      <c r="C75" s="186"/>
      <c r="F75" s="34"/>
    </row>
    <row r="76" spans="1:6" x14ac:dyDescent="0.25">
      <c r="B76" s="184" t="s">
        <v>31</v>
      </c>
      <c r="C76" s="184"/>
      <c r="F76" s="90"/>
    </row>
    <row r="77" spans="1:6" x14ac:dyDescent="0.25">
      <c r="E77" s="31"/>
    </row>
    <row r="80" spans="1:6" x14ac:dyDescent="0.25">
      <c r="B80" s="187" t="s">
        <v>32</v>
      </c>
      <c r="C80" s="187"/>
    </row>
    <row r="81" spans="1:5" x14ac:dyDescent="0.25">
      <c r="B81" s="184" t="s">
        <v>33</v>
      </c>
      <c r="C81" s="184"/>
    </row>
    <row r="85" spans="1:5" s="27" customFormat="1" x14ac:dyDescent="0.25">
      <c r="A85" s="27" t="s">
        <v>34</v>
      </c>
      <c r="B85" s="28">
        <f>B73-B41</f>
        <v>0</v>
      </c>
      <c r="C85" s="28">
        <f>C73-C41</f>
        <v>0</v>
      </c>
    </row>
    <row r="86" spans="1:5" x14ac:dyDescent="0.25">
      <c r="C86" s="2"/>
    </row>
    <row r="87" spans="1:5" x14ac:dyDescent="0.25">
      <c r="B87" s="29"/>
      <c r="C87" s="29"/>
    </row>
    <row r="88" spans="1:5" x14ac:dyDescent="0.25">
      <c r="A88" t="s">
        <v>35</v>
      </c>
      <c r="B88" s="95">
        <v>28829551190</v>
      </c>
      <c r="C88" s="96"/>
      <c r="D88" s="97"/>
      <c r="E88" s="36"/>
    </row>
    <row r="89" spans="1:5" x14ac:dyDescent="0.25">
      <c r="A89" t="s">
        <v>36</v>
      </c>
      <c r="B89" s="34">
        <v>-28566097034</v>
      </c>
      <c r="C89" s="98"/>
      <c r="D89" s="18"/>
      <c r="E89" s="18"/>
    </row>
    <row r="90" spans="1:5" x14ac:dyDescent="0.25">
      <c r="A90" t="s">
        <v>37</v>
      </c>
      <c r="B90" s="30">
        <f>-320000+-1200000+-2100000+-110000</f>
        <v>-3730000</v>
      </c>
      <c r="C90" s="18"/>
      <c r="D90" s="99"/>
      <c r="E90" s="100"/>
    </row>
    <row r="91" spans="1:5" ht="15.75" thickBot="1" x14ac:dyDescent="0.3">
      <c r="A91" t="s">
        <v>13</v>
      </c>
      <c r="B91" s="35">
        <f>SUM(B88:B90)</f>
        <v>259724156</v>
      </c>
      <c r="C91" s="18"/>
      <c r="D91" s="18"/>
      <c r="E91" s="18"/>
    </row>
    <row r="92" spans="1:5" ht="15.75" thickTop="1" x14ac:dyDescent="0.25"/>
    <row r="93" spans="1:5" x14ac:dyDescent="0.25">
      <c r="B93" s="29"/>
    </row>
    <row r="95" spans="1:5" x14ac:dyDescent="0.25">
      <c r="B95" s="2"/>
    </row>
    <row r="97" spans="2:2" x14ac:dyDescent="0.25">
      <c r="B97" s="31"/>
    </row>
  </sheetData>
  <mergeCells count="13">
    <mergeCell ref="B81:C81"/>
    <mergeCell ref="A1:C1"/>
    <mergeCell ref="E1:L1"/>
    <mergeCell ref="A2:C2"/>
    <mergeCell ref="E2:L2"/>
    <mergeCell ref="A3:C3"/>
    <mergeCell ref="E3:L3"/>
    <mergeCell ref="A4:C4"/>
    <mergeCell ref="E4:L4"/>
    <mergeCell ref="B75:C75"/>
    <mergeCell ref="B76:C76"/>
    <mergeCell ref="B80:C80"/>
    <mergeCell ref="A5:C5"/>
  </mergeCells>
  <pageMargins left="1.19" right="0.36" top="0.34" bottom="0.16" header="0.26" footer="0.23"/>
  <pageSetup paperSize="9" scale="68" orientation="portrait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L86"/>
  <sheetViews>
    <sheetView tabSelected="1" topLeftCell="A55" workbookViewId="0">
      <selection activeCell="D67" sqref="D67"/>
    </sheetView>
  </sheetViews>
  <sheetFormatPr defaultColWidth="2.28515625" defaultRowHeight="15" x14ac:dyDescent="0.25"/>
  <cols>
    <col min="1" max="1" width="56.140625" customWidth="1"/>
    <col min="2" max="2" width="23.5703125" customWidth="1"/>
    <col min="3" max="3" width="22.7109375" customWidth="1"/>
    <col min="4" max="4" width="26.7109375" customWidth="1"/>
    <col min="5" max="5" width="19.85546875" bestFit="1" customWidth="1"/>
    <col min="6" max="7" width="18" bestFit="1" customWidth="1"/>
    <col min="8" max="246" width="9.140625" customWidth="1"/>
    <col min="253" max="253" width="3.28515625" customWidth="1"/>
    <col min="254" max="254" width="2" customWidth="1"/>
    <col min="255" max="255" width="2" bestFit="1" customWidth="1"/>
    <col min="256" max="256" width="53.5703125" customWidth="1"/>
    <col min="257" max="258" width="18.7109375" bestFit="1" customWidth="1"/>
    <col min="259" max="259" width="18.140625" customWidth="1"/>
    <col min="260" max="260" width="14.7109375" customWidth="1"/>
    <col min="261" max="502" width="9.140625" customWidth="1"/>
    <col min="509" max="509" width="3.28515625" customWidth="1"/>
    <col min="510" max="510" width="2" customWidth="1"/>
    <col min="511" max="511" width="2" bestFit="1" customWidth="1"/>
    <col min="512" max="512" width="53.5703125" customWidth="1"/>
    <col min="513" max="514" width="18.7109375" bestFit="1" customWidth="1"/>
    <col min="515" max="515" width="18.140625" customWidth="1"/>
    <col min="516" max="516" width="14.7109375" customWidth="1"/>
    <col min="517" max="758" width="9.140625" customWidth="1"/>
    <col min="765" max="765" width="3.28515625" customWidth="1"/>
    <col min="766" max="766" width="2" customWidth="1"/>
    <col min="767" max="767" width="2" bestFit="1" customWidth="1"/>
    <col min="768" max="768" width="53.5703125" customWidth="1"/>
    <col min="769" max="770" width="18.7109375" bestFit="1" customWidth="1"/>
    <col min="771" max="771" width="18.140625" customWidth="1"/>
    <col min="772" max="772" width="14.7109375" customWidth="1"/>
    <col min="773" max="1014" width="9.140625" customWidth="1"/>
    <col min="1021" max="1021" width="3.28515625" customWidth="1"/>
    <col min="1022" max="1022" width="2" customWidth="1"/>
    <col min="1023" max="1023" width="2" bestFit="1" customWidth="1"/>
    <col min="1024" max="1024" width="53.5703125" customWidth="1"/>
    <col min="1025" max="1026" width="18.7109375" bestFit="1" customWidth="1"/>
    <col min="1027" max="1027" width="18.140625" customWidth="1"/>
    <col min="1028" max="1028" width="14.7109375" customWidth="1"/>
    <col min="1029" max="1270" width="9.140625" customWidth="1"/>
    <col min="1277" max="1277" width="3.28515625" customWidth="1"/>
    <col min="1278" max="1278" width="2" customWidth="1"/>
    <col min="1279" max="1279" width="2" bestFit="1" customWidth="1"/>
    <col min="1280" max="1280" width="53.5703125" customWidth="1"/>
    <col min="1281" max="1282" width="18.7109375" bestFit="1" customWidth="1"/>
    <col min="1283" max="1283" width="18.140625" customWidth="1"/>
    <col min="1284" max="1284" width="14.7109375" customWidth="1"/>
    <col min="1285" max="1526" width="9.140625" customWidth="1"/>
    <col min="1533" max="1533" width="3.28515625" customWidth="1"/>
    <col min="1534" max="1534" width="2" customWidth="1"/>
    <col min="1535" max="1535" width="2" bestFit="1" customWidth="1"/>
    <col min="1536" max="1536" width="53.5703125" customWidth="1"/>
    <col min="1537" max="1538" width="18.7109375" bestFit="1" customWidth="1"/>
    <col min="1539" max="1539" width="18.140625" customWidth="1"/>
    <col min="1540" max="1540" width="14.7109375" customWidth="1"/>
    <col min="1541" max="1782" width="9.140625" customWidth="1"/>
    <col min="1789" max="1789" width="3.28515625" customWidth="1"/>
    <col min="1790" max="1790" width="2" customWidth="1"/>
    <col min="1791" max="1791" width="2" bestFit="1" customWidth="1"/>
    <col min="1792" max="1792" width="53.5703125" customWidth="1"/>
    <col min="1793" max="1794" width="18.7109375" bestFit="1" customWidth="1"/>
    <col min="1795" max="1795" width="18.140625" customWidth="1"/>
    <col min="1796" max="1796" width="14.7109375" customWidth="1"/>
    <col min="1797" max="2038" width="9.140625" customWidth="1"/>
    <col min="2045" max="2045" width="3.28515625" customWidth="1"/>
    <col min="2046" max="2046" width="2" customWidth="1"/>
    <col min="2047" max="2047" width="2" bestFit="1" customWidth="1"/>
    <col min="2048" max="2048" width="53.5703125" customWidth="1"/>
    <col min="2049" max="2050" width="18.7109375" bestFit="1" customWidth="1"/>
    <col min="2051" max="2051" width="18.140625" customWidth="1"/>
    <col min="2052" max="2052" width="14.7109375" customWidth="1"/>
    <col min="2053" max="2294" width="9.140625" customWidth="1"/>
    <col min="2301" max="2301" width="3.28515625" customWidth="1"/>
    <col min="2302" max="2302" width="2" customWidth="1"/>
    <col min="2303" max="2303" width="2" bestFit="1" customWidth="1"/>
    <col min="2304" max="2304" width="53.5703125" customWidth="1"/>
    <col min="2305" max="2306" width="18.7109375" bestFit="1" customWidth="1"/>
    <col min="2307" max="2307" width="18.140625" customWidth="1"/>
    <col min="2308" max="2308" width="14.7109375" customWidth="1"/>
    <col min="2309" max="2550" width="9.140625" customWidth="1"/>
    <col min="2557" max="2557" width="3.28515625" customWidth="1"/>
    <col min="2558" max="2558" width="2" customWidth="1"/>
    <col min="2559" max="2559" width="2" bestFit="1" customWidth="1"/>
    <col min="2560" max="2560" width="53.5703125" customWidth="1"/>
    <col min="2561" max="2562" width="18.7109375" bestFit="1" customWidth="1"/>
    <col min="2563" max="2563" width="18.140625" customWidth="1"/>
    <col min="2564" max="2564" width="14.7109375" customWidth="1"/>
    <col min="2565" max="2806" width="9.140625" customWidth="1"/>
    <col min="2813" max="2813" width="3.28515625" customWidth="1"/>
    <col min="2814" max="2814" width="2" customWidth="1"/>
    <col min="2815" max="2815" width="2" bestFit="1" customWidth="1"/>
    <col min="2816" max="2816" width="53.5703125" customWidth="1"/>
    <col min="2817" max="2818" width="18.7109375" bestFit="1" customWidth="1"/>
    <col min="2819" max="2819" width="18.140625" customWidth="1"/>
    <col min="2820" max="2820" width="14.7109375" customWidth="1"/>
    <col min="2821" max="3062" width="9.140625" customWidth="1"/>
    <col min="3069" max="3069" width="3.28515625" customWidth="1"/>
    <col min="3070" max="3070" width="2" customWidth="1"/>
    <col min="3071" max="3071" width="2" bestFit="1" customWidth="1"/>
    <col min="3072" max="3072" width="53.5703125" customWidth="1"/>
    <col min="3073" max="3074" width="18.7109375" bestFit="1" customWidth="1"/>
    <col min="3075" max="3075" width="18.140625" customWidth="1"/>
    <col min="3076" max="3076" width="14.7109375" customWidth="1"/>
    <col min="3077" max="3318" width="9.140625" customWidth="1"/>
    <col min="3325" max="3325" width="3.28515625" customWidth="1"/>
    <col min="3326" max="3326" width="2" customWidth="1"/>
    <col min="3327" max="3327" width="2" bestFit="1" customWidth="1"/>
    <col min="3328" max="3328" width="53.5703125" customWidth="1"/>
    <col min="3329" max="3330" width="18.7109375" bestFit="1" customWidth="1"/>
    <col min="3331" max="3331" width="18.140625" customWidth="1"/>
    <col min="3332" max="3332" width="14.7109375" customWidth="1"/>
    <col min="3333" max="3574" width="9.140625" customWidth="1"/>
    <col min="3581" max="3581" width="3.28515625" customWidth="1"/>
    <col min="3582" max="3582" width="2" customWidth="1"/>
    <col min="3583" max="3583" width="2" bestFit="1" customWidth="1"/>
    <col min="3584" max="3584" width="53.5703125" customWidth="1"/>
    <col min="3585" max="3586" width="18.7109375" bestFit="1" customWidth="1"/>
    <col min="3587" max="3587" width="18.140625" customWidth="1"/>
    <col min="3588" max="3588" width="14.7109375" customWidth="1"/>
    <col min="3589" max="3830" width="9.140625" customWidth="1"/>
    <col min="3837" max="3837" width="3.28515625" customWidth="1"/>
    <col min="3838" max="3838" width="2" customWidth="1"/>
    <col min="3839" max="3839" width="2" bestFit="1" customWidth="1"/>
    <col min="3840" max="3840" width="53.5703125" customWidth="1"/>
    <col min="3841" max="3842" width="18.7109375" bestFit="1" customWidth="1"/>
    <col min="3843" max="3843" width="18.140625" customWidth="1"/>
    <col min="3844" max="3844" width="14.7109375" customWidth="1"/>
    <col min="3845" max="4086" width="9.140625" customWidth="1"/>
    <col min="4093" max="4093" width="3.28515625" customWidth="1"/>
    <col min="4094" max="4094" width="2" customWidth="1"/>
    <col min="4095" max="4095" width="2" bestFit="1" customWidth="1"/>
    <col min="4096" max="4096" width="53.5703125" customWidth="1"/>
    <col min="4097" max="4098" width="18.7109375" bestFit="1" customWidth="1"/>
    <col min="4099" max="4099" width="18.140625" customWidth="1"/>
    <col min="4100" max="4100" width="14.7109375" customWidth="1"/>
    <col min="4101" max="4342" width="9.140625" customWidth="1"/>
    <col min="4349" max="4349" width="3.28515625" customWidth="1"/>
    <col min="4350" max="4350" width="2" customWidth="1"/>
    <col min="4351" max="4351" width="2" bestFit="1" customWidth="1"/>
    <col min="4352" max="4352" width="53.5703125" customWidth="1"/>
    <col min="4353" max="4354" width="18.7109375" bestFit="1" customWidth="1"/>
    <col min="4355" max="4355" width="18.140625" customWidth="1"/>
    <col min="4356" max="4356" width="14.7109375" customWidth="1"/>
    <col min="4357" max="4598" width="9.140625" customWidth="1"/>
    <col min="4605" max="4605" width="3.28515625" customWidth="1"/>
    <col min="4606" max="4606" width="2" customWidth="1"/>
    <col min="4607" max="4607" width="2" bestFit="1" customWidth="1"/>
    <col min="4608" max="4608" width="53.5703125" customWidth="1"/>
    <col min="4609" max="4610" width="18.7109375" bestFit="1" customWidth="1"/>
    <col min="4611" max="4611" width="18.140625" customWidth="1"/>
    <col min="4612" max="4612" width="14.7109375" customWidth="1"/>
    <col min="4613" max="4854" width="9.140625" customWidth="1"/>
    <col min="4861" max="4861" width="3.28515625" customWidth="1"/>
    <col min="4862" max="4862" width="2" customWidth="1"/>
    <col min="4863" max="4863" width="2" bestFit="1" customWidth="1"/>
    <col min="4864" max="4864" width="53.5703125" customWidth="1"/>
    <col min="4865" max="4866" width="18.7109375" bestFit="1" customWidth="1"/>
    <col min="4867" max="4867" width="18.140625" customWidth="1"/>
    <col min="4868" max="4868" width="14.7109375" customWidth="1"/>
    <col min="4869" max="5110" width="9.140625" customWidth="1"/>
    <col min="5117" max="5117" width="3.28515625" customWidth="1"/>
    <col min="5118" max="5118" width="2" customWidth="1"/>
    <col min="5119" max="5119" width="2" bestFit="1" customWidth="1"/>
    <col min="5120" max="5120" width="53.5703125" customWidth="1"/>
    <col min="5121" max="5122" width="18.7109375" bestFit="1" customWidth="1"/>
    <col min="5123" max="5123" width="18.140625" customWidth="1"/>
    <col min="5124" max="5124" width="14.7109375" customWidth="1"/>
    <col min="5125" max="5366" width="9.140625" customWidth="1"/>
    <col min="5373" max="5373" width="3.28515625" customWidth="1"/>
    <col min="5374" max="5374" width="2" customWidth="1"/>
    <col min="5375" max="5375" width="2" bestFit="1" customWidth="1"/>
    <col min="5376" max="5376" width="53.5703125" customWidth="1"/>
    <col min="5377" max="5378" width="18.7109375" bestFit="1" customWidth="1"/>
    <col min="5379" max="5379" width="18.140625" customWidth="1"/>
    <col min="5380" max="5380" width="14.7109375" customWidth="1"/>
    <col min="5381" max="5622" width="9.140625" customWidth="1"/>
    <col min="5629" max="5629" width="3.28515625" customWidth="1"/>
    <col min="5630" max="5630" width="2" customWidth="1"/>
    <col min="5631" max="5631" width="2" bestFit="1" customWidth="1"/>
    <col min="5632" max="5632" width="53.5703125" customWidth="1"/>
    <col min="5633" max="5634" width="18.7109375" bestFit="1" customWidth="1"/>
    <col min="5635" max="5635" width="18.140625" customWidth="1"/>
    <col min="5636" max="5636" width="14.7109375" customWidth="1"/>
    <col min="5637" max="5878" width="9.140625" customWidth="1"/>
    <col min="5885" max="5885" width="3.28515625" customWidth="1"/>
    <col min="5886" max="5886" width="2" customWidth="1"/>
    <col min="5887" max="5887" width="2" bestFit="1" customWidth="1"/>
    <col min="5888" max="5888" width="53.5703125" customWidth="1"/>
    <col min="5889" max="5890" width="18.7109375" bestFit="1" customWidth="1"/>
    <col min="5891" max="5891" width="18.140625" customWidth="1"/>
    <col min="5892" max="5892" width="14.7109375" customWidth="1"/>
    <col min="5893" max="6134" width="9.140625" customWidth="1"/>
    <col min="6141" max="6141" width="3.28515625" customWidth="1"/>
    <col min="6142" max="6142" width="2" customWidth="1"/>
    <col min="6143" max="6143" width="2" bestFit="1" customWidth="1"/>
    <col min="6144" max="6144" width="53.5703125" customWidth="1"/>
    <col min="6145" max="6146" width="18.7109375" bestFit="1" customWidth="1"/>
    <col min="6147" max="6147" width="18.140625" customWidth="1"/>
    <col min="6148" max="6148" width="14.7109375" customWidth="1"/>
    <col min="6149" max="6390" width="9.140625" customWidth="1"/>
    <col min="6397" max="6397" width="3.28515625" customWidth="1"/>
    <col min="6398" max="6398" width="2" customWidth="1"/>
    <col min="6399" max="6399" width="2" bestFit="1" customWidth="1"/>
    <col min="6400" max="6400" width="53.5703125" customWidth="1"/>
    <col min="6401" max="6402" width="18.7109375" bestFit="1" customWidth="1"/>
    <col min="6403" max="6403" width="18.140625" customWidth="1"/>
    <col min="6404" max="6404" width="14.7109375" customWidth="1"/>
    <col min="6405" max="6646" width="9.140625" customWidth="1"/>
    <col min="6653" max="6653" width="3.28515625" customWidth="1"/>
    <col min="6654" max="6654" width="2" customWidth="1"/>
    <col min="6655" max="6655" width="2" bestFit="1" customWidth="1"/>
    <col min="6656" max="6656" width="53.5703125" customWidth="1"/>
    <col min="6657" max="6658" width="18.7109375" bestFit="1" customWidth="1"/>
    <col min="6659" max="6659" width="18.140625" customWidth="1"/>
    <col min="6660" max="6660" width="14.7109375" customWidth="1"/>
    <col min="6661" max="6902" width="9.140625" customWidth="1"/>
    <col min="6909" max="6909" width="3.28515625" customWidth="1"/>
    <col min="6910" max="6910" width="2" customWidth="1"/>
    <col min="6911" max="6911" width="2" bestFit="1" customWidth="1"/>
    <col min="6912" max="6912" width="53.5703125" customWidth="1"/>
    <col min="6913" max="6914" width="18.7109375" bestFit="1" customWidth="1"/>
    <col min="6915" max="6915" width="18.140625" customWidth="1"/>
    <col min="6916" max="6916" width="14.7109375" customWidth="1"/>
    <col min="6917" max="7158" width="9.140625" customWidth="1"/>
    <col min="7165" max="7165" width="3.28515625" customWidth="1"/>
    <col min="7166" max="7166" width="2" customWidth="1"/>
    <col min="7167" max="7167" width="2" bestFit="1" customWidth="1"/>
    <col min="7168" max="7168" width="53.5703125" customWidth="1"/>
    <col min="7169" max="7170" width="18.7109375" bestFit="1" customWidth="1"/>
    <col min="7171" max="7171" width="18.140625" customWidth="1"/>
    <col min="7172" max="7172" width="14.7109375" customWidth="1"/>
    <col min="7173" max="7414" width="9.140625" customWidth="1"/>
    <col min="7421" max="7421" width="3.28515625" customWidth="1"/>
    <col min="7422" max="7422" width="2" customWidth="1"/>
    <col min="7423" max="7423" width="2" bestFit="1" customWidth="1"/>
    <col min="7424" max="7424" width="53.5703125" customWidth="1"/>
    <col min="7425" max="7426" width="18.7109375" bestFit="1" customWidth="1"/>
    <col min="7427" max="7427" width="18.140625" customWidth="1"/>
    <col min="7428" max="7428" width="14.7109375" customWidth="1"/>
    <col min="7429" max="7670" width="9.140625" customWidth="1"/>
    <col min="7677" max="7677" width="3.28515625" customWidth="1"/>
    <col min="7678" max="7678" width="2" customWidth="1"/>
    <col min="7679" max="7679" width="2" bestFit="1" customWidth="1"/>
    <col min="7680" max="7680" width="53.5703125" customWidth="1"/>
    <col min="7681" max="7682" width="18.7109375" bestFit="1" customWidth="1"/>
    <col min="7683" max="7683" width="18.140625" customWidth="1"/>
    <col min="7684" max="7684" width="14.7109375" customWidth="1"/>
    <col min="7685" max="7926" width="9.140625" customWidth="1"/>
    <col min="7933" max="7933" width="3.28515625" customWidth="1"/>
    <col min="7934" max="7934" width="2" customWidth="1"/>
    <col min="7935" max="7935" width="2" bestFit="1" customWidth="1"/>
    <col min="7936" max="7936" width="53.5703125" customWidth="1"/>
    <col min="7937" max="7938" width="18.7109375" bestFit="1" customWidth="1"/>
    <col min="7939" max="7939" width="18.140625" customWidth="1"/>
    <col min="7940" max="7940" width="14.7109375" customWidth="1"/>
    <col min="7941" max="8182" width="9.140625" customWidth="1"/>
    <col min="8189" max="8189" width="3.28515625" customWidth="1"/>
    <col min="8190" max="8190" width="2" customWidth="1"/>
    <col min="8191" max="8191" width="2" bestFit="1" customWidth="1"/>
    <col min="8192" max="8192" width="53.5703125" customWidth="1"/>
    <col min="8193" max="8194" width="18.7109375" bestFit="1" customWidth="1"/>
    <col min="8195" max="8195" width="18.140625" customWidth="1"/>
    <col min="8196" max="8196" width="14.7109375" customWidth="1"/>
    <col min="8197" max="8438" width="9.140625" customWidth="1"/>
    <col min="8445" max="8445" width="3.28515625" customWidth="1"/>
    <col min="8446" max="8446" width="2" customWidth="1"/>
    <col min="8447" max="8447" width="2" bestFit="1" customWidth="1"/>
    <col min="8448" max="8448" width="53.5703125" customWidth="1"/>
    <col min="8449" max="8450" width="18.7109375" bestFit="1" customWidth="1"/>
    <col min="8451" max="8451" width="18.140625" customWidth="1"/>
    <col min="8452" max="8452" width="14.7109375" customWidth="1"/>
    <col min="8453" max="8694" width="9.140625" customWidth="1"/>
    <col min="8701" max="8701" width="3.28515625" customWidth="1"/>
    <col min="8702" max="8702" width="2" customWidth="1"/>
    <col min="8703" max="8703" width="2" bestFit="1" customWidth="1"/>
    <col min="8704" max="8704" width="53.5703125" customWidth="1"/>
    <col min="8705" max="8706" width="18.7109375" bestFit="1" customWidth="1"/>
    <col min="8707" max="8707" width="18.140625" customWidth="1"/>
    <col min="8708" max="8708" width="14.7109375" customWidth="1"/>
    <col min="8709" max="8950" width="9.140625" customWidth="1"/>
    <col min="8957" max="8957" width="3.28515625" customWidth="1"/>
    <col min="8958" max="8958" width="2" customWidth="1"/>
    <col min="8959" max="8959" width="2" bestFit="1" customWidth="1"/>
    <col min="8960" max="8960" width="53.5703125" customWidth="1"/>
    <col min="8961" max="8962" width="18.7109375" bestFit="1" customWidth="1"/>
    <col min="8963" max="8963" width="18.140625" customWidth="1"/>
    <col min="8964" max="8964" width="14.7109375" customWidth="1"/>
    <col min="8965" max="9206" width="9.140625" customWidth="1"/>
    <col min="9213" max="9213" width="3.28515625" customWidth="1"/>
    <col min="9214" max="9214" width="2" customWidth="1"/>
    <col min="9215" max="9215" width="2" bestFit="1" customWidth="1"/>
    <col min="9216" max="9216" width="53.5703125" customWidth="1"/>
    <col min="9217" max="9218" width="18.7109375" bestFit="1" customWidth="1"/>
    <col min="9219" max="9219" width="18.140625" customWidth="1"/>
    <col min="9220" max="9220" width="14.7109375" customWidth="1"/>
    <col min="9221" max="9462" width="9.140625" customWidth="1"/>
    <col min="9469" max="9469" width="3.28515625" customWidth="1"/>
    <col min="9470" max="9470" width="2" customWidth="1"/>
    <col min="9471" max="9471" width="2" bestFit="1" customWidth="1"/>
    <col min="9472" max="9472" width="53.5703125" customWidth="1"/>
    <col min="9473" max="9474" width="18.7109375" bestFit="1" customWidth="1"/>
    <col min="9475" max="9475" width="18.140625" customWidth="1"/>
    <col min="9476" max="9476" width="14.7109375" customWidth="1"/>
    <col min="9477" max="9718" width="9.140625" customWidth="1"/>
    <col min="9725" max="9725" width="3.28515625" customWidth="1"/>
    <col min="9726" max="9726" width="2" customWidth="1"/>
    <col min="9727" max="9727" width="2" bestFit="1" customWidth="1"/>
    <col min="9728" max="9728" width="53.5703125" customWidth="1"/>
    <col min="9729" max="9730" width="18.7109375" bestFit="1" customWidth="1"/>
    <col min="9731" max="9731" width="18.140625" customWidth="1"/>
    <col min="9732" max="9732" width="14.7109375" customWidth="1"/>
    <col min="9733" max="9974" width="9.140625" customWidth="1"/>
    <col min="9981" max="9981" width="3.28515625" customWidth="1"/>
    <col min="9982" max="9982" width="2" customWidth="1"/>
    <col min="9983" max="9983" width="2" bestFit="1" customWidth="1"/>
    <col min="9984" max="9984" width="53.5703125" customWidth="1"/>
    <col min="9985" max="9986" width="18.7109375" bestFit="1" customWidth="1"/>
    <col min="9987" max="9987" width="18.140625" customWidth="1"/>
    <col min="9988" max="9988" width="14.7109375" customWidth="1"/>
    <col min="9989" max="10230" width="9.140625" customWidth="1"/>
    <col min="10237" max="10237" width="3.28515625" customWidth="1"/>
    <col min="10238" max="10238" width="2" customWidth="1"/>
    <col min="10239" max="10239" width="2" bestFit="1" customWidth="1"/>
    <col min="10240" max="10240" width="53.5703125" customWidth="1"/>
    <col min="10241" max="10242" width="18.7109375" bestFit="1" customWidth="1"/>
    <col min="10243" max="10243" width="18.140625" customWidth="1"/>
    <col min="10244" max="10244" width="14.7109375" customWidth="1"/>
    <col min="10245" max="10486" width="9.140625" customWidth="1"/>
    <col min="10493" max="10493" width="3.28515625" customWidth="1"/>
    <col min="10494" max="10494" width="2" customWidth="1"/>
    <col min="10495" max="10495" width="2" bestFit="1" customWidth="1"/>
    <col min="10496" max="10496" width="53.5703125" customWidth="1"/>
    <col min="10497" max="10498" width="18.7109375" bestFit="1" customWidth="1"/>
    <col min="10499" max="10499" width="18.140625" customWidth="1"/>
    <col min="10500" max="10500" width="14.7109375" customWidth="1"/>
    <col min="10501" max="10742" width="9.140625" customWidth="1"/>
    <col min="10749" max="10749" width="3.28515625" customWidth="1"/>
    <col min="10750" max="10750" width="2" customWidth="1"/>
    <col min="10751" max="10751" width="2" bestFit="1" customWidth="1"/>
    <col min="10752" max="10752" width="53.5703125" customWidth="1"/>
    <col min="10753" max="10754" width="18.7109375" bestFit="1" customWidth="1"/>
    <col min="10755" max="10755" width="18.140625" customWidth="1"/>
    <col min="10756" max="10756" width="14.7109375" customWidth="1"/>
    <col min="10757" max="10998" width="9.140625" customWidth="1"/>
    <col min="11005" max="11005" width="3.28515625" customWidth="1"/>
    <col min="11006" max="11006" width="2" customWidth="1"/>
    <col min="11007" max="11007" width="2" bestFit="1" customWidth="1"/>
    <col min="11008" max="11008" width="53.5703125" customWidth="1"/>
    <col min="11009" max="11010" width="18.7109375" bestFit="1" customWidth="1"/>
    <col min="11011" max="11011" width="18.140625" customWidth="1"/>
    <col min="11012" max="11012" width="14.7109375" customWidth="1"/>
    <col min="11013" max="11254" width="9.140625" customWidth="1"/>
    <col min="11261" max="11261" width="3.28515625" customWidth="1"/>
    <col min="11262" max="11262" width="2" customWidth="1"/>
    <col min="11263" max="11263" width="2" bestFit="1" customWidth="1"/>
    <col min="11264" max="11264" width="53.5703125" customWidth="1"/>
    <col min="11265" max="11266" width="18.7109375" bestFit="1" customWidth="1"/>
    <col min="11267" max="11267" width="18.140625" customWidth="1"/>
    <col min="11268" max="11268" width="14.7109375" customWidth="1"/>
    <col min="11269" max="11510" width="9.140625" customWidth="1"/>
    <col min="11517" max="11517" width="3.28515625" customWidth="1"/>
    <col min="11518" max="11518" width="2" customWidth="1"/>
    <col min="11519" max="11519" width="2" bestFit="1" customWidth="1"/>
    <col min="11520" max="11520" width="53.5703125" customWidth="1"/>
    <col min="11521" max="11522" width="18.7109375" bestFit="1" customWidth="1"/>
    <col min="11523" max="11523" width="18.140625" customWidth="1"/>
    <col min="11524" max="11524" width="14.7109375" customWidth="1"/>
    <col min="11525" max="11766" width="9.140625" customWidth="1"/>
    <col min="11773" max="11773" width="3.28515625" customWidth="1"/>
    <col min="11774" max="11774" width="2" customWidth="1"/>
    <col min="11775" max="11775" width="2" bestFit="1" customWidth="1"/>
    <col min="11776" max="11776" width="53.5703125" customWidth="1"/>
    <col min="11777" max="11778" width="18.7109375" bestFit="1" customWidth="1"/>
    <col min="11779" max="11779" width="18.140625" customWidth="1"/>
    <col min="11780" max="11780" width="14.7109375" customWidth="1"/>
    <col min="11781" max="12022" width="9.140625" customWidth="1"/>
    <col min="12029" max="12029" width="3.28515625" customWidth="1"/>
    <col min="12030" max="12030" width="2" customWidth="1"/>
    <col min="12031" max="12031" width="2" bestFit="1" customWidth="1"/>
    <col min="12032" max="12032" width="53.5703125" customWidth="1"/>
    <col min="12033" max="12034" width="18.7109375" bestFit="1" customWidth="1"/>
    <col min="12035" max="12035" width="18.140625" customWidth="1"/>
    <col min="12036" max="12036" width="14.7109375" customWidth="1"/>
    <col min="12037" max="12278" width="9.140625" customWidth="1"/>
    <col min="12285" max="12285" width="3.28515625" customWidth="1"/>
    <col min="12286" max="12286" width="2" customWidth="1"/>
    <col min="12287" max="12287" width="2" bestFit="1" customWidth="1"/>
    <col min="12288" max="12288" width="53.5703125" customWidth="1"/>
    <col min="12289" max="12290" width="18.7109375" bestFit="1" customWidth="1"/>
    <col min="12291" max="12291" width="18.140625" customWidth="1"/>
    <col min="12292" max="12292" width="14.7109375" customWidth="1"/>
    <col min="12293" max="12534" width="9.140625" customWidth="1"/>
    <col min="12541" max="12541" width="3.28515625" customWidth="1"/>
    <col min="12542" max="12542" width="2" customWidth="1"/>
    <col min="12543" max="12543" width="2" bestFit="1" customWidth="1"/>
    <col min="12544" max="12544" width="53.5703125" customWidth="1"/>
    <col min="12545" max="12546" width="18.7109375" bestFit="1" customWidth="1"/>
    <col min="12547" max="12547" width="18.140625" customWidth="1"/>
    <col min="12548" max="12548" width="14.7109375" customWidth="1"/>
    <col min="12549" max="12790" width="9.140625" customWidth="1"/>
    <col min="12797" max="12797" width="3.28515625" customWidth="1"/>
    <col min="12798" max="12798" width="2" customWidth="1"/>
    <col min="12799" max="12799" width="2" bestFit="1" customWidth="1"/>
    <col min="12800" max="12800" width="53.5703125" customWidth="1"/>
    <col min="12801" max="12802" width="18.7109375" bestFit="1" customWidth="1"/>
    <col min="12803" max="12803" width="18.140625" customWidth="1"/>
    <col min="12804" max="12804" width="14.7109375" customWidth="1"/>
    <col min="12805" max="13046" width="9.140625" customWidth="1"/>
    <col min="13053" max="13053" width="3.28515625" customWidth="1"/>
    <col min="13054" max="13054" width="2" customWidth="1"/>
    <col min="13055" max="13055" width="2" bestFit="1" customWidth="1"/>
    <col min="13056" max="13056" width="53.5703125" customWidth="1"/>
    <col min="13057" max="13058" width="18.7109375" bestFit="1" customWidth="1"/>
    <col min="13059" max="13059" width="18.140625" customWidth="1"/>
    <col min="13060" max="13060" width="14.7109375" customWidth="1"/>
    <col min="13061" max="13302" width="9.140625" customWidth="1"/>
    <col min="13309" max="13309" width="3.28515625" customWidth="1"/>
    <col min="13310" max="13310" width="2" customWidth="1"/>
    <col min="13311" max="13311" width="2" bestFit="1" customWidth="1"/>
    <col min="13312" max="13312" width="53.5703125" customWidth="1"/>
    <col min="13313" max="13314" width="18.7109375" bestFit="1" customWidth="1"/>
    <col min="13315" max="13315" width="18.140625" customWidth="1"/>
    <col min="13316" max="13316" width="14.7109375" customWidth="1"/>
    <col min="13317" max="13558" width="9.140625" customWidth="1"/>
    <col min="13565" max="13565" width="3.28515625" customWidth="1"/>
    <col min="13566" max="13566" width="2" customWidth="1"/>
    <col min="13567" max="13567" width="2" bestFit="1" customWidth="1"/>
    <col min="13568" max="13568" width="53.5703125" customWidth="1"/>
    <col min="13569" max="13570" width="18.7109375" bestFit="1" customWidth="1"/>
    <col min="13571" max="13571" width="18.140625" customWidth="1"/>
    <col min="13572" max="13572" width="14.7109375" customWidth="1"/>
    <col min="13573" max="13814" width="9.140625" customWidth="1"/>
    <col min="13821" max="13821" width="3.28515625" customWidth="1"/>
    <col min="13822" max="13822" width="2" customWidth="1"/>
    <col min="13823" max="13823" width="2" bestFit="1" customWidth="1"/>
    <col min="13824" max="13824" width="53.5703125" customWidth="1"/>
    <col min="13825" max="13826" width="18.7109375" bestFit="1" customWidth="1"/>
    <col min="13827" max="13827" width="18.140625" customWidth="1"/>
    <col min="13828" max="13828" width="14.7109375" customWidth="1"/>
    <col min="13829" max="14070" width="9.140625" customWidth="1"/>
    <col min="14077" max="14077" width="3.28515625" customWidth="1"/>
    <col min="14078" max="14078" width="2" customWidth="1"/>
    <col min="14079" max="14079" width="2" bestFit="1" customWidth="1"/>
    <col min="14080" max="14080" width="53.5703125" customWidth="1"/>
    <col min="14081" max="14082" width="18.7109375" bestFit="1" customWidth="1"/>
    <col min="14083" max="14083" width="18.140625" customWidth="1"/>
    <col min="14084" max="14084" width="14.7109375" customWidth="1"/>
    <col min="14085" max="14326" width="9.140625" customWidth="1"/>
    <col min="14333" max="14333" width="3.28515625" customWidth="1"/>
    <col min="14334" max="14334" width="2" customWidth="1"/>
    <col min="14335" max="14335" width="2" bestFit="1" customWidth="1"/>
    <col min="14336" max="14336" width="53.5703125" customWidth="1"/>
    <col min="14337" max="14338" width="18.7109375" bestFit="1" customWidth="1"/>
    <col min="14339" max="14339" width="18.140625" customWidth="1"/>
    <col min="14340" max="14340" width="14.7109375" customWidth="1"/>
    <col min="14341" max="14582" width="9.140625" customWidth="1"/>
    <col min="14589" max="14589" width="3.28515625" customWidth="1"/>
    <col min="14590" max="14590" width="2" customWidth="1"/>
    <col min="14591" max="14591" width="2" bestFit="1" customWidth="1"/>
    <col min="14592" max="14592" width="53.5703125" customWidth="1"/>
    <col min="14593" max="14594" width="18.7109375" bestFit="1" customWidth="1"/>
    <col min="14595" max="14595" width="18.140625" customWidth="1"/>
    <col min="14596" max="14596" width="14.7109375" customWidth="1"/>
    <col min="14597" max="14838" width="9.140625" customWidth="1"/>
    <col min="14845" max="14845" width="3.28515625" customWidth="1"/>
    <col min="14846" max="14846" width="2" customWidth="1"/>
    <col min="14847" max="14847" width="2" bestFit="1" customWidth="1"/>
    <col min="14848" max="14848" width="53.5703125" customWidth="1"/>
    <col min="14849" max="14850" width="18.7109375" bestFit="1" customWidth="1"/>
    <col min="14851" max="14851" width="18.140625" customWidth="1"/>
    <col min="14852" max="14852" width="14.7109375" customWidth="1"/>
    <col min="14853" max="15094" width="9.140625" customWidth="1"/>
    <col min="15101" max="15101" width="3.28515625" customWidth="1"/>
    <col min="15102" max="15102" width="2" customWidth="1"/>
    <col min="15103" max="15103" width="2" bestFit="1" customWidth="1"/>
    <col min="15104" max="15104" width="53.5703125" customWidth="1"/>
    <col min="15105" max="15106" width="18.7109375" bestFit="1" customWidth="1"/>
    <col min="15107" max="15107" width="18.140625" customWidth="1"/>
    <col min="15108" max="15108" width="14.7109375" customWidth="1"/>
    <col min="15109" max="15350" width="9.140625" customWidth="1"/>
    <col min="15357" max="15357" width="3.28515625" customWidth="1"/>
    <col min="15358" max="15358" width="2" customWidth="1"/>
    <col min="15359" max="15359" width="2" bestFit="1" customWidth="1"/>
    <col min="15360" max="15360" width="53.5703125" customWidth="1"/>
    <col min="15361" max="15362" width="18.7109375" bestFit="1" customWidth="1"/>
    <col min="15363" max="15363" width="18.140625" customWidth="1"/>
    <col min="15364" max="15364" width="14.7109375" customWidth="1"/>
    <col min="15365" max="15606" width="9.140625" customWidth="1"/>
    <col min="15613" max="15613" width="3.28515625" customWidth="1"/>
    <col min="15614" max="15614" width="2" customWidth="1"/>
    <col min="15615" max="15615" width="2" bestFit="1" customWidth="1"/>
    <col min="15616" max="15616" width="53.5703125" customWidth="1"/>
    <col min="15617" max="15618" width="18.7109375" bestFit="1" customWidth="1"/>
    <col min="15619" max="15619" width="18.140625" customWidth="1"/>
    <col min="15620" max="15620" width="14.7109375" customWidth="1"/>
    <col min="15621" max="15862" width="9.140625" customWidth="1"/>
    <col min="15869" max="15869" width="3.28515625" customWidth="1"/>
    <col min="15870" max="15870" width="2" customWidth="1"/>
    <col min="15871" max="15871" width="2" bestFit="1" customWidth="1"/>
    <col min="15872" max="15872" width="53.5703125" customWidth="1"/>
    <col min="15873" max="15874" width="18.7109375" bestFit="1" customWidth="1"/>
    <col min="15875" max="15875" width="18.140625" customWidth="1"/>
    <col min="15876" max="15876" width="14.7109375" customWidth="1"/>
    <col min="15877" max="16118" width="9.140625" customWidth="1"/>
    <col min="16125" max="16125" width="3.28515625" customWidth="1"/>
    <col min="16126" max="16126" width="2" customWidth="1"/>
    <col min="16127" max="16127" width="2" bestFit="1" customWidth="1"/>
    <col min="16128" max="16128" width="53.5703125" customWidth="1"/>
    <col min="16129" max="16130" width="18.7109375" bestFit="1" customWidth="1"/>
    <col min="16131" max="16131" width="18.140625" customWidth="1"/>
    <col min="16132" max="16132" width="14.7109375" customWidth="1"/>
    <col min="16133" max="16374" width="9.140625" customWidth="1"/>
  </cols>
  <sheetData>
    <row r="1" spans="1:12" x14ac:dyDescent="0.25">
      <c r="A1" s="185" t="s">
        <v>0</v>
      </c>
      <c r="B1" s="185"/>
      <c r="C1" s="185"/>
      <c r="E1" s="185"/>
      <c r="F1" s="185"/>
      <c r="G1" s="185"/>
      <c r="H1" s="185"/>
      <c r="I1" s="185"/>
      <c r="J1" s="185"/>
      <c r="K1" s="185"/>
      <c r="L1" s="185"/>
    </row>
    <row r="2" spans="1:12" x14ac:dyDescent="0.25">
      <c r="A2" s="185" t="s">
        <v>1</v>
      </c>
      <c r="B2" s="185"/>
      <c r="C2" s="185"/>
      <c r="E2" s="185"/>
      <c r="F2" s="185"/>
      <c r="G2" s="185"/>
      <c r="H2" s="185"/>
      <c r="I2" s="185"/>
      <c r="J2" s="185"/>
      <c r="K2" s="185"/>
      <c r="L2" s="185"/>
    </row>
    <row r="3" spans="1:12" x14ac:dyDescent="0.25">
      <c r="A3" s="185" t="s">
        <v>10</v>
      </c>
      <c r="B3" s="185"/>
      <c r="C3" s="185"/>
      <c r="E3" s="185"/>
      <c r="F3" s="185"/>
      <c r="G3" s="185"/>
      <c r="H3" s="185"/>
      <c r="I3" s="185"/>
      <c r="J3" s="185"/>
      <c r="K3" s="185"/>
      <c r="L3" s="185"/>
    </row>
    <row r="4" spans="1:12" x14ac:dyDescent="0.25">
      <c r="A4" s="185" t="s">
        <v>104</v>
      </c>
      <c r="B4" s="185"/>
      <c r="C4" s="185"/>
      <c r="E4" s="185"/>
      <c r="F4" s="185"/>
      <c r="G4" s="185"/>
      <c r="H4" s="185"/>
      <c r="I4" s="185"/>
      <c r="J4" s="185"/>
      <c r="K4" s="185"/>
      <c r="L4" s="185"/>
    </row>
    <row r="5" spans="1:12" ht="15.75" thickBot="1" x14ac:dyDescent="0.3">
      <c r="A5" s="103"/>
      <c r="B5" s="103"/>
      <c r="C5" s="103"/>
    </row>
    <row r="6" spans="1:12" s="15" customFormat="1" ht="13.5" customHeight="1" thickBot="1" x14ac:dyDescent="0.3">
      <c r="A6" s="13" t="s">
        <v>2</v>
      </c>
      <c r="B6" s="55" t="s">
        <v>91</v>
      </c>
      <c r="C6" s="56" t="s">
        <v>94</v>
      </c>
      <c r="D6" s="14"/>
    </row>
    <row r="7" spans="1:12" x14ac:dyDescent="0.25">
      <c r="A7" s="16" t="s">
        <v>11</v>
      </c>
      <c r="B7" s="17"/>
      <c r="C7" s="17"/>
      <c r="D7" s="18"/>
    </row>
    <row r="8" spans="1:12" x14ac:dyDescent="0.25">
      <c r="A8" s="19" t="s">
        <v>12</v>
      </c>
      <c r="B8" s="20"/>
      <c r="C8" s="20"/>
      <c r="D8" s="18"/>
    </row>
    <row r="9" spans="1:12" x14ac:dyDescent="0.25">
      <c r="A9" s="19" t="s">
        <v>55</v>
      </c>
      <c r="B9" s="20"/>
      <c r="C9" s="20"/>
      <c r="D9" s="18"/>
    </row>
    <row r="10" spans="1:12" x14ac:dyDescent="0.25">
      <c r="A10" s="57" t="s">
        <v>105</v>
      </c>
      <c r="B10" s="20"/>
      <c r="C10" s="20"/>
      <c r="D10" s="18"/>
    </row>
    <row r="11" spans="1:12" x14ac:dyDescent="0.25">
      <c r="A11" s="57" t="s">
        <v>106</v>
      </c>
      <c r="B11" s="94"/>
      <c r="C11" s="20"/>
      <c r="D11" s="18"/>
      <c r="E11" s="31"/>
    </row>
    <row r="12" spans="1:12" x14ac:dyDescent="0.25">
      <c r="A12" s="57" t="s">
        <v>107</v>
      </c>
      <c r="B12" s="20"/>
      <c r="C12" s="20"/>
      <c r="D12" s="18"/>
    </row>
    <row r="13" spans="1:12" x14ac:dyDescent="0.25">
      <c r="A13" s="57" t="s">
        <v>108</v>
      </c>
      <c r="B13" s="20"/>
      <c r="C13" s="20">
        <v>7588</v>
      </c>
      <c r="D13" s="18"/>
    </row>
    <row r="14" spans="1:12" s="51" customFormat="1" x14ac:dyDescent="0.25">
      <c r="A14" s="48" t="s">
        <v>56</v>
      </c>
      <c r="B14" s="49"/>
      <c r="C14" s="49"/>
      <c r="D14" s="50"/>
    </row>
    <row r="15" spans="1:12" x14ac:dyDescent="0.25">
      <c r="A15" s="57" t="s">
        <v>118</v>
      </c>
      <c r="B15" s="20"/>
      <c r="C15" s="20"/>
      <c r="D15" s="18"/>
    </row>
    <row r="16" spans="1:12" x14ac:dyDescent="0.25">
      <c r="A16" s="57" t="s">
        <v>119</v>
      </c>
      <c r="B16" s="42"/>
      <c r="C16" s="20"/>
      <c r="D16" s="18"/>
    </row>
    <row r="17" spans="1:5" s="51" customFormat="1" x14ac:dyDescent="0.25">
      <c r="A17" s="48" t="s">
        <v>57</v>
      </c>
      <c r="B17" s="52"/>
      <c r="C17" s="49"/>
      <c r="D17" s="50"/>
    </row>
    <row r="18" spans="1:5" x14ac:dyDescent="0.25">
      <c r="A18" s="57" t="s">
        <v>120</v>
      </c>
      <c r="B18" s="42"/>
      <c r="C18" s="20"/>
      <c r="D18" s="18"/>
    </row>
    <row r="19" spans="1:5" s="51" customFormat="1" x14ac:dyDescent="0.25">
      <c r="A19" s="48" t="s">
        <v>58</v>
      </c>
      <c r="B19" s="54">
        <v>21571580</v>
      </c>
      <c r="C19" s="49"/>
      <c r="D19" s="50"/>
    </row>
    <row r="20" spans="1:5" s="51" customFormat="1" ht="15.75" thickBot="1" x14ac:dyDescent="0.3">
      <c r="A20" s="48" t="s">
        <v>59</v>
      </c>
      <c r="B20" s="138">
        <v>9441850</v>
      </c>
      <c r="C20" s="138">
        <v>2865400</v>
      </c>
      <c r="D20" s="50"/>
    </row>
    <row r="21" spans="1:5" ht="15.75" thickBot="1" x14ac:dyDescent="0.3">
      <c r="A21" s="132" t="s">
        <v>14</v>
      </c>
      <c r="B21" s="22">
        <f>SUM(B7:B20)</f>
        <v>31013430</v>
      </c>
      <c r="C21" s="22">
        <f>SUM(C7:C20)</f>
        <v>2872988</v>
      </c>
      <c r="D21" s="33"/>
    </row>
    <row r="22" spans="1:5" x14ac:dyDescent="0.25">
      <c r="A22" s="19" t="s">
        <v>15</v>
      </c>
      <c r="B22" s="23"/>
      <c r="C22" s="23"/>
      <c r="D22" s="18"/>
    </row>
    <row r="23" spans="1:5" x14ac:dyDescent="0.25">
      <c r="A23" s="21" t="s">
        <v>16</v>
      </c>
      <c r="B23" s="20">
        <v>55507305000</v>
      </c>
      <c r="C23" s="20">
        <v>55507305000</v>
      </c>
      <c r="D23" s="38"/>
    </row>
    <row r="24" spans="1:5" x14ac:dyDescent="0.25">
      <c r="A24" s="24" t="s">
        <v>17</v>
      </c>
      <c r="B24" s="84">
        <v>7464756450.2799997</v>
      </c>
      <c r="C24" s="20">
        <v>7210222982</v>
      </c>
      <c r="D24" s="38"/>
    </row>
    <row r="25" spans="1:5" x14ac:dyDescent="0.25">
      <c r="A25" s="21" t="s">
        <v>18</v>
      </c>
      <c r="B25" s="20">
        <f>8094542616.49+673046000</f>
        <v>8767588616.4899998</v>
      </c>
      <c r="C25" s="84">
        <v>8094542616.4899998</v>
      </c>
      <c r="D25" s="38"/>
      <c r="E25" s="37">
        <v>2770803.5099999905</v>
      </c>
    </row>
    <row r="26" spans="1:5" x14ac:dyDescent="0.25">
      <c r="A26" s="21" t="s">
        <v>109</v>
      </c>
      <c r="B26" s="39">
        <v>0</v>
      </c>
      <c r="C26" s="39">
        <v>0</v>
      </c>
      <c r="D26" s="38"/>
    </row>
    <row r="27" spans="1:5" x14ac:dyDescent="0.25">
      <c r="A27" s="21" t="s">
        <v>19</v>
      </c>
      <c r="B27" s="20">
        <f>-B26+B28</f>
        <v>0</v>
      </c>
      <c r="C27" s="20">
        <v>3583110</v>
      </c>
      <c r="D27" s="38"/>
    </row>
    <row r="28" spans="1:5" x14ac:dyDescent="0.25">
      <c r="A28" s="21" t="s">
        <v>60</v>
      </c>
      <c r="B28" s="20">
        <v>0</v>
      </c>
      <c r="C28" s="20">
        <v>0</v>
      </c>
      <c r="D28" s="38"/>
    </row>
    <row r="29" spans="1:5" ht="15.75" thickBot="1" x14ac:dyDescent="0.3">
      <c r="A29" s="21" t="s">
        <v>110</v>
      </c>
      <c r="B29" s="141">
        <v>-8737836915.2199993</v>
      </c>
      <c r="C29" s="141">
        <v>-8103183230.4399996</v>
      </c>
      <c r="D29" s="38">
        <f>B29-C29</f>
        <v>-634653684.77999973</v>
      </c>
    </row>
    <row r="30" spans="1:5" ht="15.75" thickBot="1" x14ac:dyDescent="0.3">
      <c r="A30" s="132" t="s">
        <v>20</v>
      </c>
      <c r="B30" s="136">
        <f>SUM(B23:B29)</f>
        <v>63001813151.550003</v>
      </c>
      <c r="C30" s="136">
        <f>SUM(C23:C29)</f>
        <v>62712470478.050003</v>
      </c>
      <c r="D30" s="59"/>
    </row>
    <row r="31" spans="1:5" s="51" customFormat="1" x14ac:dyDescent="0.25">
      <c r="A31" s="48" t="s">
        <v>21</v>
      </c>
      <c r="B31" s="139"/>
      <c r="C31" s="139"/>
      <c r="D31" s="50"/>
    </row>
    <row r="32" spans="1:5" s="51" customFormat="1" x14ac:dyDescent="0.25">
      <c r="A32" s="48" t="s">
        <v>61</v>
      </c>
      <c r="B32" s="49"/>
      <c r="C32" s="49"/>
      <c r="D32" s="50"/>
    </row>
    <row r="33" spans="1:4" s="51" customFormat="1" x14ac:dyDescent="0.25">
      <c r="A33" s="134" t="s">
        <v>111</v>
      </c>
      <c r="B33" s="83"/>
      <c r="C33" s="83"/>
      <c r="D33" s="50"/>
    </row>
    <row r="34" spans="1:4" s="51" customFormat="1" x14ac:dyDescent="0.25">
      <c r="A34" s="48" t="s">
        <v>62</v>
      </c>
      <c r="B34" s="49"/>
      <c r="C34" s="49"/>
      <c r="D34" s="50"/>
    </row>
    <row r="35" spans="1:4" s="51" customFormat="1" x14ac:dyDescent="0.25">
      <c r="A35" s="85" t="s">
        <v>63</v>
      </c>
      <c r="B35" s="83">
        <v>8768510</v>
      </c>
      <c r="C35" s="83">
        <v>180587000</v>
      </c>
      <c r="D35" s="50"/>
    </row>
    <row r="36" spans="1:4" x14ac:dyDescent="0.25">
      <c r="A36" s="21" t="s">
        <v>22</v>
      </c>
      <c r="B36" s="20">
        <v>0</v>
      </c>
      <c r="C36" s="20">
        <v>211571599</v>
      </c>
      <c r="D36" s="18"/>
    </row>
    <row r="37" spans="1:4" x14ac:dyDescent="0.25">
      <c r="A37" s="21" t="s">
        <v>23</v>
      </c>
      <c r="B37" s="20">
        <v>0</v>
      </c>
      <c r="C37" s="20">
        <v>54385056</v>
      </c>
      <c r="D37" s="18"/>
    </row>
    <row r="38" spans="1:4" ht="15.75" thickBot="1" x14ac:dyDescent="0.3">
      <c r="A38" s="134" t="s">
        <v>112</v>
      </c>
      <c r="B38" s="25"/>
      <c r="C38" s="25"/>
      <c r="D38" s="18"/>
    </row>
    <row r="39" spans="1:4" ht="15.75" thickBot="1" x14ac:dyDescent="0.3">
      <c r="A39" s="132" t="s">
        <v>24</v>
      </c>
      <c r="B39" s="22">
        <f>SUM(B32:B37)</f>
        <v>8768510</v>
      </c>
      <c r="C39" s="22">
        <f>SUM(C32:C37)</f>
        <v>446543655</v>
      </c>
      <c r="D39" s="18"/>
    </row>
    <row r="40" spans="1:4" ht="15.75" thickBot="1" x14ac:dyDescent="0.3">
      <c r="A40" s="137" t="s">
        <v>25</v>
      </c>
      <c r="B40" s="26">
        <f>B21+B30+B39</f>
        <v>63041595091.550003</v>
      </c>
      <c r="C40" s="26">
        <f>C21+C30+C39</f>
        <v>63161887121.050003</v>
      </c>
      <c r="D40" s="18"/>
    </row>
    <row r="41" spans="1:4" x14ac:dyDescent="0.25">
      <c r="A41" s="19" t="s">
        <v>64</v>
      </c>
      <c r="B41" s="23"/>
      <c r="C41" s="23"/>
      <c r="D41" s="18"/>
    </row>
    <row r="42" spans="1:4" x14ac:dyDescent="0.25">
      <c r="A42" s="19" t="s">
        <v>26</v>
      </c>
      <c r="B42" s="20"/>
      <c r="C42" s="20"/>
      <c r="D42" s="18"/>
    </row>
    <row r="43" spans="1:4" x14ac:dyDescent="0.25">
      <c r="A43" s="134" t="s">
        <v>65</v>
      </c>
      <c r="B43" s="20"/>
      <c r="C43" s="20"/>
      <c r="D43" s="18"/>
    </row>
    <row r="44" spans="1:4" x14ac:dyDescent="0.25">
      <c r="A44" s="134" t="s">
        <v>66</v>
      </c>
      <c r="B44" s="20">
        <v>14242422.720000001</v>
      </c>
      <c r="C44" s="20"/>
      <c r="D44" s="18"/>
    </row>
    <row r="45" spans="1:4" x14ac:dyDescent="0.25">
      <c r="A45" s="134" t="s">
        <v>67</v>
      </c>
      <c r="B45" s="20"/>
      <c r="C45" s="20"/>
      <c r="D45" s="18"/>
    </row>
    <row r="46" spans="1:4" x14ac:dyDescent="0.25">
      <c r="A46" s="21" t="s">
        <v>121</v>
      </c>
      <c r="B46" s="20">
        <v>739841887</v>
      </c>
      <c r="C46" s="20"/>
      <c r="D46" s="18"/>
    </row>
    <row r="47" spans="1:4" x14ac:dyDescent="0.25">
      <c r="A47" s="21" t="s">
        <v>122</v>
      </c>
      <c r="B47" s="20">
        <v>39635083</v>
      </c>
      <c r="C47" s="20"/>
      <c r="D47" s="18"/>
    </row>
    <row r="48" spans="1:4" x14ac:dyDescent="0.25">
      <c r="A48" s="134" t="s">
        <v>68</v>
      </c>
      <c r="B48" s="20"/>
      <c r="C48" s="20">
        <v>37952808</v>
      </c>
      <c r="D48" s="18"/>
    </row>
    <row r="49" spans="1:6" ht="15.75" thickBot="1" x14ac:dyDescent="0.3">
      <c r="A49" s="132" t="s">
        <v>27</v>
      </c>
      <c r="B49" s="140">
        <f>SUM(B43:B48)</f>
        <v>793719392.72000003</v>
      </c>
      <c r="C49" s="140">
        <f t="shared" ref="C49" si="0">SUM(C43:C48)</f>
        <v>37952808</v>
      </c>
      <c r="D49" s="18"/>
    </row>
    <row r="50" spans="1:6" ht="15.75" thickBot="1" x14ac:dyDescent="0.3">
      <c r="A50" s="137" t="s">
        <v>69</v>
      </c>
      <c r="B50" s="26">
        <f>SUM(B49)</f>
        <v>793719392.72000003</v>
      </c>
      <c r="C50" s="26">
        <f>SUM(C49)</f>
        <v>37952808</v>
      </c>
      <c r="D50" s="18"/>
    </row>
    <row r="51" spans="1:6" x14ac:dyDescent="0.25">
      <c r="A51" s="19" t="s">
        <v>70</v>
      </c>
      <c r="B51" s="23"/>
      <c r="C51" s="23"/>
      <c r="D51" s="18"/>
    </row>
    <row r="52" spans="1:6" x14ac:dyDescent="0.25">
      <c r="A52" s="48" t="s">
        <v>70</v>
      </c>
      <c r="B52" s="32"/>
      <c r="C52" s="20"/>
      <c r="D52" s="18"/>
    </row>
    <row r="53" spans="1:6" x14ac:dyDescent="0.25">
      <c r="A53" s="48" t="s">
        <v>71</v>
      </c>
      <c r="B53" s="20"/>
      <c r="C53" s="20"/>
      <c r="D53" s="18"/>
    </row>
    <row r="54" spans="1:6" x14ac:dyDescent="0.25">
      <c r="A54" s="57" t="s">
        <v>72</v>
      </c>
      <c r="B54" s="42">
        <v>62672159177.050003</v>
      </c>
      <c r="C54" s="20">
        <f>63072651257.05+51283056</f>
        <v>63123934313.050003</v>
      </c>
      <c r="D54" s="33"/>
    </row>
    <row r="55" spans="1:6" x14ac:dyDescent="0.25">
      <c r="A55" s="58" t="s">
        <v>73</v>
      </c>
      <c r="B55" s="20">
        <v>-28542810468.139999</v>
      </c>
      <c r="C55" s="20">
        <v>-25165005642</v>
      </c>
      <c r="D55" s="33"/>
    </row>
    <row r="56" spans="1:6" x14ac:dyDescent="0.25">
      <c r="A56" s="19" t="s">
        <v>74</v>
      </c>
      <c r="B56" s="53"/>
      <c r="C56" s="53"/>
      <c r="D56" s="18"/>
    </row>
    <row r="57" spans="1:6" x14ac:dyDescent="0.25">
      <c r="A57" s="24" t="s">
        <v>113</v>
      </c>
      <c r="B57" s="20">
        <v>28118526989.919998</v>
      </c>
      <c r="C57" s="84">
        <v>25165005642</v>
      </c>
      <c r="D57" s="18"/>
    </row>
    <row r="58" spans="1:6" x14ac:dyDescent="0.25">
      <c r="A58" s="24" t="s">
        <v>114</v>
      </c>
      <c r="B58" s="20">
        <v>-28118526989.919998</v>
      </c>
      <c r="C58" s="84">
        <v>-25165005642</v>
      </c>
      <c r="D58" s="18"/>
    </row>
    <row r="59" spans="1:6" x14ac:dyDescent="0.25">
      <c r="A59" s="19" t="s">
        <v>115</v>
      </c>
      <c r="B59" s="53"/>
      <c r="C59" s="53"/>
      <c r="D59" s="18"/>
    </row>
    <row r="60" spans="1:6" ht="15.75" thickBot="1" x14ac:dyDescent="0.3">
      <c r="A60" s="21" t="s">
        <v>75</v>
      </c>
      <c r="B60" s="25">
        <v>28118526989.919998</v>
      </c>
      <c r="C60" s="141">
        <v>25165005642</v>
      </c>
      <c r="D60" s="18"/>
    </row>
    <row r="61" spans="1:6" ht="15.75" thickBot="1" x14ac:dyDescent="0.3">
      <c r="A61" s="132" t="s">
        <v>116</v>
      </c>
      <c r="B61" s="22">
        <f>SUM(B54:B60)</f>
        <v>62247875698.830002</v>
      </c>
      <c r="C61" s="22">
        <f>SUM(C54:C60)</f>
        <v>63123934313.050003</v>
      </c>
      <c r="D61" s="36"/>
      <c r="E61" s="86"/>
    </row>
    <row r="62" spans="1:6" ht="15.75" thickBot="1" x14ac:dyDescent="0.3">
      <c r="A62" s="133" t="s">
        <v>30</v>
      </c>
      <c r="B62" s="26">
        <f>B61+B49</f>
        <v>63041595091.550003</v>
      </c>
      <c r="C62" s="26">
        <f>C49+C61</f>
        <v>63161887121.050003</v>
      </c>
      <c r="D62" s="36"/>
      <c r="E62" s="2"/>
    </row>
    <row r="64" spans="1:6" x14ac:dyDescent="0.25">
      <c r="B64" s="186" t="s">
        <v>117</v>
      </c>
      <c r="C64" s="186"/>
      <c r="F64" s="34"/>
    </row>
    <row r="65" spans="1:6" x14ac:dyDescent="0.25">
      <c r="B65" s="184" t="s">
        <v>31</v>
      </c>
      <c r="C65" s="184"/>
      <c r="F65" s="90"/>
    </row>
    <row r="66" spans="1:6" x14ac:dyDescent="0.25">
      <c r="E66" s="31"/>
    </row>
    <row r="69" spans="1:6" x14ac:dyDescent="0.25">
      <c r="B69" s="187" t="s">
        <v>32</v>
      </c>
      <c r="C69" s="187"/>
    </row>
    <row r="70" spans="1:6" x14ac:dyDescent="0.25">
      <c r="B70" s="184" t="s">
        <v>33</v>
      </c>
      <c r="C70" s="184"/>
    </row>
    <row r="74" spans="1:6" s="27" customFormat="1" x14ac:dyDescent="0.25">
      <c r="A74" s="27" t="s">
        <v>34</v>
      </c>
      <c r="B74" s="28">
        <f>B62-B40</f>
        <v>0</v>
      </c>
      <c r="C74" s="28">
        <f>C62-C40</f>
        <v>0</v>
      </c>
    </row>
    <row r="76" spans="1:6" x14ac:dyDescent="0.25">
      <c r="B76" s="29"/>
      <c r="C76" s="29"/>
    </row>
    <row r="77" spans="1:6" x14ac:dyDescent="0.25">
      <c r="B77" s="95"/>
      <c r="C77" s="96"/>
      <c r="D77" s="97"/>
      <c r="E77" s="36"/>
    </row>
    <row r="78" spans="1:6" x14ac:dyDescent="0.25">
      <c r="B78" s="34"/>
      <c r="C78" s="98"/>
      <c r="D78" s="18"/>
      <c r="E78" s="18"/>
    </row>
    <row r="79" spans="1:6" x14ac:dyDescent="0.25">
      <c r="B79" s="30"/>
      <c r="C79" s="18"/>
      <c r="D79" s="99"/>
      <c r="E79" s="100"/>
    </row>
    <row r="80" spans="1:6" ht="15.75" thickBot="1" x14ac:dyDescent="0.3">
      <c r="B80" s="35"/>
      <c r="C80" s="18"/>
      <c r="D80" s="18"/>
      <c r="E80" s="18"/>
    </row>
    <row r="81" spans="2:2" ht="15.75" thickTop="1" x14ac:dyDescent="0.25"/>
    <row r="82" spans="2:2" x14ac:dyDescent="0.25">
      <c r="B82" s="29"/>
    </row>
    <row r="84" spans="2:2" x14ac:dyDescent="0.25">
      <c r="B84" s="2"/>
    </row>
    <row r="86" spans="2:2" x14ac:dyDescent="0.25">
      <c r="B86" s="31"/>
    </row>
  </sheetData>
  <mergeCells count="12">
    <mergeCell ref="B65:C65"/>
    <mergeCell ref="B69:C69"/>
    <mergeCell ref="B70:C70"/>
    <mergeCell ref="A3:C3"/>
    <mergeCell ref="E1:L1"/>
    <mergeCell ref="E2:L2"/>
    <mergeCell ref="E3:L3"/>
    <mergeCell ref="E4:L4"/>
    <mergeCell ref="A1:C1"/>
    <mergeCell ref="A2:C2"/>
    <mergeCell ref="A4:C4"/>
    <mergeCell ref="B64:C64"/>
  </mergeCells>
  <pageMargins left="1.19" right="0.36" top="0.72" bottom="0.16" header="0.26" footer="0.23"/>
  <pageSetup paperSize="9" scale="75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LRA 13 </vt:lpstr>
      <vt:lpstr>LO </vt:lpstr>
      <vt:lpstr>LPE </vt:lpstr>
      <vt:lpstr>Neraca Akrual</vt:lpstr>
      <vt:lpstr>Neraca Akrual (3)</vt:lpstr>
      <vt:lpstr>'Neraca Akrual'!Print_Area</vt:lpstr>
      <vt:lpstr>'Neraca Akrual (3)'!Print_Area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nakertrans</cp:lastModifiedBy>
  <cp:lastPrinted>2016-06-08T15:53:29Z</cp:lastPrinted>
  <dcterms:created xsi:type="dcterms:W3CDTF">2014-04-14T07:51:16Z</dcterms:created>
  <dcterms:modified xsi:type="dcterms:W3CDTF">2016-08-01T23:05:13Z</dcterms:modified>
</cp:coreProperties>
</file>