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AP KEU CALK  2017\"/>
    </mc:Choice>
  </mc:AlternateContent>
  <bookViews>
    <workbookView xWindow="480" yWindow="108" windowWidth="27792" windowHeight="12600" firstSheet="14" activeTab="21"/>
  </bookViews>
  <sheets>
    <sheet name="LRA 64" sheetId="17" r:id="rId1"/>
    <sheet name="LRA 13" sheetId="18" r:id="rId2"/>
    <sheet name="LO" sheetId="19" r:id="rId3"/>
    <sheet name="Neraca" sheetId="20" r:id="rId4"/>
    <sheet name="LPE" sheetId="21" r:id="rId5"/>
    <sheet name="1.a" sheetId="1" r:id="rId6"/>
    <sheet name="Lamp. 2" sheetId="2" r:id="rId7"/>
    <sheet name="Lamp. 5" sheetId="3" r:id="rId8"/>
    <sheet name="Lamp. 6" sheetId="5" r:id="rId9"/>
    <sheet name="Lamp. 7" sheetId="6" r:id="rId10"/>
    <sheet name="Lamp. 8" sheetId="8" r:id="rId11"/>
    <sheet name="Lamp. 9" sheetId="9" r:id="rId12"/>
    <sheet name="Lamp. 10" sheetId="10" r:id="rId13"/>
    <sheet name="Lamp. 11" sheetId="11" r:id="rId14"/>
    <sheet name="Lamp. 12" sheetId="12" r:id="rId15"/>
    <sheet name="Lamp. 13" sheetId="13" r:id="rId16"/>
    <sheet name="Lamp. 14" sheetId="14" r:id="rId17"/>
    <sheet name="Lamp. 15" sheetId="15" r:id="rId18"/>
    <sheet name="Lamp. 16" sheetId="16" r:id="rId19"/>
    <sheet name="Lamp. 19" sheetId="22" r:id="rId20"/>
    <sheet name="Lamp. 21" sheetId="23" r:id="rId21"/>
    <sheet name="Lamp. 22" sheetId="25" r:id="rId22"/>
    <sheet name="Lamp. 28" sheetId="24" r:id="rId23"/>
    <sheet name="Sheet1" sheetId="26" r:id="rId24"/>
  </sheets>
  <definedNames>
    <definedName name="_xlnm.Print_Area" localSheetId="5">'1.a'!$A$1:$D$39</definedName>
    <definedName name="_xlnm.Print_Area" localSheetId="7">'Lamp. 5'!$A$1:$F$29</definedName>
    <definedName name="_xlnm.Print_Area" localSheetId="8">'Lamp. 6'!#REF!</definedName>
  </definedNames>
  <calcPr calcId="152511"/>
</workbook>
</file>

<file path=xl/calcChain.xml><?xml version="1.0" encoding="utf-8"?>
<calcChain xmlns="http://schemas.openxmlformats.org/spreadsheetml/2006/main">
  <c r="L64" i="23" l="1"/>
  <c r="L65" i="23" s="1"/>
  <c r="E5" i="11" l="1"/>
  <c r="D13" i="1"/>
  <c r="A12" i="23" l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L36" i="23"/>
  <c r="L35" i="23"/>
  <c r="L34" i="23"/>
  <c r="L33" i="23"/>
  <c r="L32" i="23"/>
  <c r="L31" i="23"/>
  <c r="L30" i="23"/>
  <c r="L29" i="23"/>
  <c r="L28" i="23"/>
  <c r="L27" i="23"/>
  <c r="L26" i="23"/>
  <c r="L25" i="23"/>
  <c r="L24" i="23"/>
  <c r="L23" i="23"/>
  <c r="L22" i="23"/>
  <c r="L21" i="23"/>
  <c r="L20" i="23"/>
  <c r="L19" i="23"/>
  <c r="L18" i="23"/>
  <c r="L17" i="23"/>
  <c r="L16" i="23"/>
  <c r="L15" i="23"/>
  <c r="L14" i="23"/>
  <c r="L13" i="23"/>
  <c r="L12" i="23"/>
  <c r="L11" i="23"/>
  <c r="L55" i="23"/>
  <c r="L54" i="23"/>
  <c r="L53" i="23"/>
  <c r="L52" i="23"/>
  <c r="L51" i="23"/>
  <c r="L50" i="23"/>
  <c r="L49" i="23"/>
  <c r="L48" i="23"/>
  <c r="L47" i="23"/>
  <c r="L46" i="23"/>
  <c r="L45" i="23"/>
  <c r="L44" i="23"/>
  <c r="L61" i="23"/>
  <c r="L60" i="23"/>
  <c r="L59" i="23"/>
  <c r="L58" i="23"/>
  <c r="L57" i="23"/>
  <c r="L56" i="23"/>
  <c r="L43" i="23"/>
  <c r="L42" i="23"/>
  <c r="L41" i="23"/>
  <c r="L40" i="23"/>
  <c r="L39" i="23"/>
  <c r="L10" i="23"/>
  <c r="L9" i="23"/>
  <c r="L62" i="23" l="1"/>
  <c r="A24" i="23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L37" i="23"/>
  <c r="L68" i="23" s="1"/>
  <c r="E69" i="24"/>
  <c r="F69" i="24"/>
  <c r="E51" i="24"/>
  <c r="E70" i="24" l="1"/>
  <c r="F51" i="24"/>
  <c r="F70" i="24" s="1"/>
  <c r="J13" i="22"/>
  <c r="I13" i="22"/>
  <c r="H13" i="22"/>
  <c r="G13" i="22"/>
  <c r="F13" i="22"/>
  <c r="E13" i="22"/>
  <c r="D13" i="22"/>
  <c r="C11" i="22"/>
  <c r="C10" i="22"/>
  <c r="C13" i="22" s="1"/>
  <c r="E29" i="21"/>
  <c r="D29" i="21"/>
  <c r="C67" i="20"/>
  <c r="C68" i="20" s="1"/>
  <c r="C49" i="20"/>
  <c r="C39" i="20"/>
  <c r="C10" i="20"/>
  <c r="C26" i="20" s="1"/>
  <c r="C23" i="19"/>
  <c r="C24" i="19" s="1"/>
  <c r="C25" i="19" s="1"/>
  <c r="E39" i="18"/>
  <c r="D36" i="18"/>
  <c r="C36" i="18"/>
  <c r="E35" i="18"/>
  <c r="E33" i="18"/>
  <c r="E32" i="18"/>
  <c r="F27" i="18"/>
  <c r="F26" i="18"/>
  <c r="F25" i="18"/>
  <c r="G24" i="18"/>
  <c r="F24" i="18"/>
  <c r="G23" i="18"/>
  <c r="F23" i="18"/>
  <c r="F22" i="18"/>
  <c r="D21" i="18"/>
  <c r="C21" i="18"/>
  <c r="C18" i="18" s="1"/>
  <c r="C27" i="18" s="1"/>
  <c r="G20" i="18"/>
  <c r="F20" i="18"/>
  <c r="E18" i="18"/>
  <c r="G16" i="18"/>
  <c r="F16" i="18"/>
  <c r="F28" i="18" s="1"/>
  <c r="E16" i="18"/>
  <c r="D16" i="18"/>
  <c r="C16" i="18"/>
  <c r="D28" i="17"/>
  <c r="C28" i="17"/>
  <c r="F27" i="17"/>
  <c r="F26" i="17"/>
  <c r="F25" i="17"/>
  <c r="E25" i="17"/>
  <c r="F24" i="17"/>
  <c r="E24" i="17"/>
  <c r="F23" i="17"/>
  <c r="D21" i="17"/>
  <c r="C21" i="17"/>
  <c r="F20" i="17"/>
  <c r="E20" i="17"/>
  <c r="F19" i="17"/>
  <c r="F16" i="17"/>
  <c r="F15" i="17"/>
  <c r="F14" i="17"/>
  <c r="F13" i="17"/>
  <c r="F12" i="17"/>
  <c r="E36" i="18" l="1"/>
  <c r="G21" i="18"/>
  <c r="D30" i="17"/>
  <c r="D32" i="17" s="1"/>
  <c r="C30" i="17"/>
  <c r="C50" i="20"/>
  <c r="C28" i="18"/>
  <c r="D18" i="18"/>
  <c r="F21" i="18"/>
  <c r="F18" i="18" s="1"/>
  <c r="E28" i="17"/>
  <c r="F28" i="17"/>
  <c r="E21" i="17"/>
  <c r="F21" i="17"/>
  <c r="I11" i="16"/>
  <c r="I10" i="16"/>
  <c r="I9" i="16"/>
  <c r="I8" i="16"/>
  <c r="I7" i="16"/>
  <c r="I6" i="16"/>
  <c r="H12" i="16"/>
  <c r="G12" i="16"/>
  <c r="F12" i="16"/>
  <c r="T15" i="15"/>
  <c r="S15" i="15"/>
  <c r="R15" i="15"/>
  <c r="Q15" i="15"/>
  <c r="P15" i="15"/>
  <c r="O15" i="15"/>
  <c r="N15" i="15"/>
  <c r="M15" i="15"/>
  <c r="L15" i="15"/>
  <c r="K15" i="15"/>
  <c r="J15" i="15"/>
  <c r="I15" i="15"/>
  <c r="H15" i="15"/>
  <c r="G15" i="15"/>
  <c r="F15" i="15"/>
  <c r="E15" i="15"/>
  <c r="D15" i="15"/>
  <c r="M14" i="14"/>
  <c r="L14" i="14"/>
  <c r="K14" i="14"/>
  <c r="J14" i="14"/>
  <c r="G14" i="14"/>
  <c r="D16" i="1"/>
  <c r="D8" i="1"/>
  <c r="D11" i="1" s="1"/>
  <c r="G12" i="13"/>
  <c r="G11" i="13"/>
  <c r="G10" i="13"/>
  <c r="G9" i="13"/>
  <c r="G8" i="13"/>
  <c r="G7" i="13"/>
  <c r="G6" i="13"/>
  <c r="G5" i="13"/>
  <c r="F13" i="13"/>
  <c r="E13" i="13"/>
  <c r="D13" i="13"/>
  <c r="E11" i="11"/>
  <c r="D11" i="11"/>
  <c r="C11" i="11"/>
  <c r="E12" i="10"/>
  <c r="E11" i="10"/>
  <c r="E10" i="10"/>
  <c r="E9" i="10"/>
  <c r="E8" i="10"/>
  <c r="E7" i="10"/>
  <c r="E6" i="10"/>
  <c r="D13" i="10"/>
  <c r="C13" i="10"/>
  <c r="G11" i="9"/>
  <c r="F11" i="9"/>
  <c r="E11" i="9"/>
  <c r="D11" i="9"/>
  <c r="C11" i="9"/>
  <c r="H10" i="9"/>
  <c r="H9" i="9"/>
  <c r="H8" i="9"/>
  <c r="H11" i="9" s="1"/>
  <c r="H7" i="9"/>
  <c r="G11" i="8"/>
  <c r="F11" i="8"/>
  <c r="E11" i="8"/>
  <c r="D11" i="8"/>
  <c r="C11" i="8"/>
  <c r="H10" i="8"/>
  <c r="H9" i="8"/>
  <c r="H8" i="8"/>
  <c r="H7" i="8"/>
  <c r="H10" i="6"/>
  <c r="H9" i="6"/>
  <c r="H8" i="6"/>
  <c r="H11" i="6" s="1"/>
  <c r="H7" i="6"/>
  <c r="G11" i="6"/>
  <c r="F11" i="6"/>
  <c r="E11" i="6"/>
  <c r="D11" i="6"/>
  <c r="C11" i="6"/>
  <c r="F17" i="2"/>
  <c r="F16" i="2"/>
  <c r="F15" i="2"/>
  <c r="F14" i="2"/>
  <c r="F13" i="2"/>
  <c r="F12" i="2"/>
  <c r="F11" i="2"/>
  <c r="F10" i="2"/>
  <c r="F9" i="2"/>
  <c r="F8" i="2"/>
  <c r="F7" i="2"/>
  <c r="F6" i="2"/>
  <c r="E18" i="2"/>
  <c r="D18" i="2"/>
  <c r="C18" i="2"/>
  <c r="F18" i="3"/>
  <c r="F17" i="3"/>
  <c r="F16" i="3"/>
  <c r="F15" i="3"/>
  <c r="F14" i="3"/>
  <c r="F13" i="3"/>
  <c r="F11" i="3"/>
  <c r="F10" i="3"/>
  <c r="F9" i="3"/>
  <c r="F8" i="3"/>
  <c r="F7" i="3"/>
  <c r="F6" i="3"/>
  <c r="E19" i="3"/>
  <c r="D19" i="3"/>
  <c r="C19" i="3"/>
  <c r="J20" i="5"/>
  <c r="I20" i="5"/>
  <c r="H20" i="5"/>
  <c r="G20" i="5"/>
  <c r="F20" i="5"/>
  <c r="E20" i="5"/>
  <c r="D20" i="5"/>
  <c r="C20" i="5"/>
  <c r="E13" i="10" l="1"/>
  <c r="H11" i="8"/>
  <c r="F30" i="17"/>
  <c r="C32" i="17"/>
  <c r="E30" i="17"/>
  <c r="D23" i="1"/>
  <c r="D27" i="18"/>
  <c r="D28" i="18" s="1"/>
  <c r="G18" i="18"/>
  <c r="I12" i="16"/>
  <c r="G13" i="13"/>
  <c r="F18" i="2"/>
  <c r="F19" i="3"/>
</calcChain>
</file>

<file path=xl/comments1.xml><?xml version="1.0" encoding="utf-8"?>
<comments xmlns="http://schemas.openxmlformats.org/spreadsheetml/2006/main">
  <authors>
    <author>user</author>
  </authors>
  <commentList>
    <comment ref="M1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<sst xmlns="http://schemas.openxmlformats.org/spreadsheetml/2006/main" count="996" uniqueCount="593">
  <si>
    <t>DAFTAR REALISASI SP2D, SPJ DAN SIS UYHD TAHUN 2017</t>
  </si>
  <si>
    <t>NO</t>
  </si>
  <si>
    <t>URAIAN</t>
  </si>
  <si>
    <t>JUMLAH (Rp)</t>
  </si>
  <si>
    <t>TOTAL SP2D GU</t>
  </si>
  <si>
    <t>TOTAL SP2D LS</t>
  </si>
  <si>
    <t>TOTAL SP2D TU</t>
  </si>
  <si>
    <t>JUMLAH SP2D (JUMLAH 1+2+3)</t>
  </si>
  <si>
    <t>SPJ UYHD/GU NIHIL</t>
  </si>
  <si>
    <t>BELANJA KOTOR (JUMLAH 4+5)</t>
  </si>
  <si>
    <t>TOTAL CP GU</t>
  </si>
  <si>
    <t>TOTAL CP LS</t>
  </si>
  <si>
    <t>TOTAL CP TU</t>
  </si>
  <si>
    <t>TOTAL CP (JUMLAH 7+8+9)</t>
  </si>
  <si>
    <t>Penyetoran Contra Post di Bulan</t>
  </si>
  <si>
    <t>BELANJA BERSIH (SALDO 6-10)</t>
  </si>
  <si>
    <t>SP2D UP</t>
  </si>
  <si>
    <t>Tgl</t>
  </si>
  <si>
    <t>Rp.</t>
  </si>
  <si>
    <t>SISA UYHD</t>
  </si>
  <si>
    <t>Lampiran 1.a</t>
  </si>
  <si>
    <t>Kepala Dinas Komunikasi dan</t>
  </si>
  <si>
    <t>Informatika Prov. Sumbar</t>
  </si>
  <si>
    <t>Ir. Yeflin Luandri, M.Si</t>
  </si>
  <si>
    <t>Pembina Utama Madya</t>
  </si>
  <si>
    <t>19610824 198912 1 002</t>
  </si>
  <si>
    <t>DAFTAR REKAPITULASI PENDAPATAN LRA TAHUN 2017</t>
  </si>
  <si>
    <t>No</t>
  </si>
  <si>
    <t>Bulan</t>
  </si>
  <si>
    <t>Jenis Pendapatan</t>
  </si>
  <si>
    <t>Pajak Daerah</t>
  </si>
  <si>
    <t>Retribusi Daerah</t>
  </si>
  <si>
    <t>Lain-Lain PAD yang Syah</t>
  </si>
  <si>
    <t>JUMLAH</t>
  </si>
  <si>
    <t>Lampiran 2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</si>
  <si>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</si>
  <si>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</si>
  <si>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</si>
  <si>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</si>
  <si>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</si>
  <si>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</si>
  <si>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</si>
  <si>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</si>
  <si>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</si>
  <si>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</si>
  <si>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</si>
  <si>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</si>
  <si>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Kepala Dinas Komunikasi dan Informatika</t>
  </si>
  <si>
    <t>Provinsi Sumatera Barat</t>
  </si>
  <si>
    <t>GU/TU/LS</t>
  </si>
  <si>
    <t>Lampiran 5</t>
  </si>
  <si>
    <t>Uraian / Objek Belanja</t>
  </si>
  <si>
    <t>GU (Rp)</t>
  </si>
  <si>
    <t>TU (Rp)</t>
  </si>
  <si>
    <t>LS (Rp)</t>
  </si>
  <si>
    <t>Jumlah (Rp)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</si>
  <si>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</si>
  <si>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</si>
  <si>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</si>
  <si>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</si>
  <si>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</si>
  <si>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</si>
  <si>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</si>
  <si>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</si>
  <si>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</si>
  <si>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</si>
  <si>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</si>
  <si>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</si>
  <si>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Lampiran 6</t>
  </si>
  <si>
    <t>DAFTAR PENYETORAN KEMBALI BELANJA (CONTRA POST BELANJA) BERDASARKAN</t>
  </si>
  <si>
    <t>JENIS BELANJA</t>
  </si>
  <si>
    <t>B. Pegawai</t>
  </si>
  <si>
    <t>( Langsung)</t>
  </si>
  <si>
    <t>(BTL)</t>
  </si>
  <si>
    <t>B. Barang</t>
  </si>
  <si>
    <t>dan Jasa</t>
  </si>
  <si>
    <t>B. Modal</t>
  </si>
  <si>
    <t>Tanah</t>
  </si>
  <si>
    <t>Peralatan dan Mesin</t>
  </si>
  <si>
    <t>Gedung dan Bangunan</t>
  </si>
  <si>
    <t>Jln. Irigasi &amp; Jaringan</t>
  </si>
  <si>
    <t>Aset Tetap Lainnya</t>
  </si>
  <si>
    <t>a</t>
  </si>
  <si>
    <t>DAFTAR PIUTANG PAJAK &amp; PENYISIHANNYA PER 31 DESEMBER 2017</t>
  </si>
  <si>
    <t>Uraian</t>
  </si>
  <si>
    <t>Jumlah Piutang per 31 Des 2017</t>
  </si>
  <si>
    <t>Umur Piutang</t>
  </si>
  <si>
    <t>&lt; 1 th</t>
  </si>
  <si>
    <t>1-2 th</t>
  </si>
  <si>
    <t>2-5 th</t>
  </si>
  <si>
    <t>&gt;5th</t>
  </si>
  <si>
    <t>Jumlah Penyisihan Piutang</t>
  </si>
  <si>
    <t>Lampiran 7</t>
  </si>
  <si>
    <t>Lampiran 8</t>
  </si>
  <si>
    <t>DAFTAR PIUTANG RETRIBUSI DAN PENYISIHANNYA PER 31 DES 2017</t>
  </si>
  <si>
    <t>0,5%</t>
  </si>
  <si>
    <t>10%</t>
  </si>
  <si>
    <t>50%</t>
  </si>
  <si>
    <t>100%</t>
  </si>
  <si>
    <t>&lt; 1 bln</t>
  </si>
  <si>
    <t>1-3 bln</t>
  </si>
  <si>
    <t>3-12 bln</t>
  </si>
  <si>
    <t>&gt;12 bln</t>
  </si>
  <si>
    <t>Lampiran 9</t>
  </si>
  <si>
    <t>DAFTAR PIUTANG LAIN-LAIN PAD YANG SAH DAN PENYISIHANNYA PER 31 DES 2017</t>
  </si>
  <si>
    <t>DAFTAR PENDAPATAN DITERIMA DIMUKA PER 31 DESEMBER 2017</t>
  </si>
  <si>
    <t>( Tidak Termasuk Sewa Rumah Dinas )</t>
  </si>
  <si>
    <t>Jumlah Pendapatan LRA (Rp.)</t>
  </si>
  <si>
    <t>Jumlah Pendapatan LO (Rp.)</t>
  </si>
  <si>
    <t>Jumlah Pendapatan Diterima Dimuka</t>
  </si>
  <si>
    <t>Lampiran 10</t>
  </si>
  <si>
    <t>DAFTAR BEBAN BAYAR DIMUKA PER 31 DESEMBER 2017</t>
  </si>
  <si>
    <t>Jumlah Beban Bayar Dimuka</t>
  </si>
  <si>
    <t>Keterangan : Beban Pegawai atau Beban Barang Jasa</t>
  </si>
  <si>
    <t>Lampiran 11</t>
  </si>
  <si>
    <t>Jumlah Belanja LRA (Rp.)</t>
  </si>
  <si>
    <t>Jumlah Beban LO (Rp.)</t>
  </si>
  <si>
    <t>DAFTAR HUTANG BELANJA PER 31 DESEMBER 2017</t>
  </si>
  <si>
    <t>Nama Pihak Ketiga/PNS</t>
  </si>
  <si>
    <t>Belanja Pegawai (Rp.)</t>
  </si>
  <si>
    <t>Belanja Barang &amp; Jasa (Rp.)</t>
  </si>
  <si>
    <t>Belanja Modal (Rp.)</t>
  </si>
  <si>
    <t>Jumlah (Rp.)</t>
  </si>
  <si>
    <t>Lampiran 13</t>
  </si>
  <si>
    <t>DAFTAR PENERIMAAN RETRIBUSI PEMAKAIAN KEKAYAAN DAERAH -</t>
  </si>
  <si>
    <t>SEWA RUMAH DINAS TAHUN 2017</t>
  </si>
  <si>
    <t>Nama</t>
  </si>
  <si>
    <t>SIP</t>
  </si>
  <si>
    <t>No.</t>
  </si>
  <si>
    <t>Tgl.</t>
  </si>
  <si>
    <t>Sewa/Bulan</t>
  </si>
  <si>
    <t>Penyetoran</t>
  </si>
  <si>
    <t>Nama Penyetor</t>
  </si>
  <si>
    <t>Jumlah Pendapatan LRA</t>
  </si>
  <si>
    <t>Jumlah Pendapatan LO</t>
  </si>
  <si>
    <t>Jumlah Piutang Sewa</t>
  </si>
  <si>
    <t>Pendapatan Sewa Diterima Dimuka</t>
  </si>
  <si>
    <t>Lampiran 14</t>
  </si>
  <si>
    <t>DAFTAR INVESTASI NON PERMANEN (DANA BERGULIR) BESERTA</t>
  </si>
  <si>
    <t>PENYISIHANNYA PER 31 DESEMBER 2017</t>
  </si>
  <si>
    <t>Kab/Kota</t>
  </si>
  <si>
    <t>Plafon</t>
  </si>
  <si>
    <t>Pembayaran s/d 2015</t>
  </si>
  <si>
    <t>Pembayaran 2017</t>
  </si>
  <si>
    <t>Jumlah Pembayaran</t>
  </si>
  <si>
    <t>Tunggakan</t>
  </si>
  <si>
    <t>&lt;1</t>
  </si>
  <si>
    <t>&gt;10</t>
  </si>
  <si>
    <t>Penyisihan</t>
  </si>
  <si>
    <t>Lampiran 15</t>
  </si>
  <si>
    <t>DAFTAR PERSEDIAAN PER 31 DESEMBER 2017</t>
  </si>
  <si>
    <t>Nama Barang</t>
  </si>
  <si>
    <t>Satuan</t>
  </si>
  <si>
    <t>Vol</t>
  </si>
  <si>
    <t>Harga Satuan</t>
  </si>
  <si>
    <t>Nilai (Rp)</t>
  </si>
  <si>
    <t>Barang Pakai Habis</t>
  </si>
  <si>
    <t>Bahan Material</t>
  </si>
  <si>
    <t>Barang Lainnya</t>
  </si>
  <si>
    <t>Jumlah</t>
  </si>
  <si>
    <t>Lampiran 16</t>
  </si>
  <si>
    <t>PEMERINTAH PROVINSI SUMATERA BARAT</t>
  </si>
  <si>
    <t>DINAS KOMUNIKASI DAN INFORMATIKA</t>
  </si>
  <si>
    <t>LAPORAN REALISASI ANGGARAN PENDAPATAN DAN BELANJA DAERAH</t>
  </si>
  <si>
    <t>( versi PerMendagri No. 64 Tahun 2013 )</t>
  </si>
  <si>
    <t>Kode Rekening</t>
  </si>
  <si>
    <t>Anggaran 2017</t>
  </si>
  <si>
    <t>Realisasi</t>
  </si>
  <si>
    <t>Sisa Anggaran</t>
  </si>
  <si>
    <t>Ket</t>
  </si>
  <si>
    <t>Rp</t>
  </si>
  <si>
    <t>%</t>
  </si>
  <si>
    <t>4.</t>
  </si>
  <si>
    <t>PENDAPATAN</t>
  </si>
  <si>
    <t>4.1.</t>
  </si>
  <si>
    <t>PENDAPATAN DAERAH</t>
  </si>
  <si>
    <t>4.1.1.</t>
  </si>
  <si>
    <t>4.1.2.</t>
  </si>
  <si>
    <t>4.1.3.</t>
  </si>
  <si>
    <t>Hasil Pengelolaan Kekayaan Daerah Yang Dipisahkan</t>
  </si>
  <si>
    <t>4.1.4.</t>
  </si>
  <si>
    <t>Lain-lain PAD yang Sah</t>
  </si>
  <si>
    <t>JUMLAH PENDAPATAN ASLI DAERAH</t>
  </si>
  <si>
    <t>5.</t>
  </si>
  <si>
    <t>BELANJA</t>
  </si>
  <si>
    <t>5.1.</t>
  </si>
  <si>
    <t>BELANJA OPERASI</t>
  </si>
  <si>
    <t>5.1.1.</t>
  </si>
  <si>
    <t>Belanja Pegawai</t>
  </si>
  <si>
    <t>5.1.2.</t>
  </si>
  <si>
    <t>Belanja Barang dan Jasa</t>
  </si>
  <si>
    <t>JUMLAH BELANJA OPERASIONAL</t>
  </si>
  <si>
    <t>5.2.</t>
  </si>
  <si>
    <t>BELANJA MODAL</t>
  </si>
  <si>
    <t>5.2.1.</t>
  </si>
  <si>
    <t>Belanja Tanah</t>
  </si>
  <si>
    <t>5.2.2.</t>
  </si>
  <si>
    <t>Belanja Peralatan dan Mesin</t>
  </si>
  <si>
    <t>5.2.3.</t>
  </si>
  <si>
    <t>Belanja Gedung dan Bangunan</t>
  </si>
  <si>
    <t>5.2.4.</t>
  </si>
  <si>
    <t>Belanja Jalan, Irigasi dan Jaringan</t>
  </si>
  <si>
    <t>5.2.5.</t>
  </si>
  <si>
    <t>Belanja Aset Tetap Lainnya</t>
  </si>
  <si>
    <t>JUMLAH BELANJA MODAL</t>
  </si>
  <si>
    <t>JUMLAH BELANJA</t>
  </si>
  <si>
    <t>SURPLUS/DEFISIT</t>
  </si>
  <si>
    <t>NIP. 196108241980121002</t>
  </si>
  <si>
    <t>OPD DINAS KOMUNIKASI DAN INFORMATIKA</t>
  </si>
  <si>
    <t>(versi PerMendagri No. 13 Tahun 2006)</t>
  </si>
  <si>
    <t>KODE</t>
  </si>
  <si>
    <t>JUMLAH ANGGARAN</t>
  </si>
  <si>
    <t>REALISASI</t>
  </si>
  <si>
    <t>SISA ANGGARAN</t>
  </si>
  <si>
    <t>KET</t>
  </si>
  <si>
    <t>4.1</t>
  </si>
  <si>
    <t xml:space="preserve">PENDAPATAN ASLI DAERAH </t>
  </si>
  <si>
    <t>4.1.1</t>
  </si>
  <si>
    <t>4.1.2</t>
  </si>
  <si>
    <t>4.1.3</t>
  </si>
  <si>
    <t>Hasil Pengelolaan Kekayaan Daerah yang dipisahkan</t>
  </si>
  <si>
    <t>4.1.4</t>
  </si>
  <si>
    <t>Lain – lain PAD yang sah</t>
  </si>
  <si>
    <t>JUMLAH PENDAPATAN</t>
  </si>
  <si>
    <t>-</t>
  </si>
  <si>
    <t>5.1</t>
  </si>
  <si>
    <t>BELANJA TIDAK LANGSUNG</t>
  </si>
  <si>
    <t>5.1.1</t>
  </si>
  <si>
    <t>BELANJA LANGSUNG</t>
  </si>
  <si>
    <t>5.2.1</t>
  </si>
  <si>
    <t>BELANJA PEGAWAI</t>
  </si>
  <si>
    <t>5.2.2</t>
  </si>
  <si>
    <t>BELANJA BARANG DAN JASA</t>
  </si>
  <si>
    <t>5.2.3</t>
  </si>
  <si>
    <t>JUMLAH BELANJA…………………</t>
  </si>
  <si>
    <t>SURPLUS / DEFISIT</t>
  </si>
  <si>
    <t>II</t>
  </si>
  <si>
    <t>BELANJA   DAERAH</t>
  </si>
  <si>
    <t>s/d BULAN  LALU</t>
  </si>
  <si>
    <t>BULAN INI</t>
  </si>
  <si>
    <t>s/d BULAN INI</t>
  </si>
  <si>
    <t>KETERANGAN</t>
  </si>
  <si>
    <t>SP2D GU</t>
  </si>
  <si>
    <t>SP2D TU</t>
  </si>
  <si>
    <t>SP2D LS-GAJI</t>
  </si>
  <si>
    <t>SP2D LS BARANG DAN JASA</t>
  </si>
  <si>
    <t>JUMLAH SP2D</t>
  </si>
  <si>
    <t>III</t>
  </si>
  <si>
    <t>Contra Post ( Pengembalian Belanja)</t>
  </si>
  <si>
    <t>IV</t>
  </si>
  <si>
    <t>KAS</t>
  </si>
  <si>
    <t>POSISI PER AKHIR BULAN</t>
  </si>
  <si>
    <t>KAS Pada bendahara Penerima</t>
  </si>
  <si>
    <t>KAS Pada bendahara Pengeluaran</t>
  </si>
  <si>
    <t>-   Uang Tunai</t>
  </si>
  <si>
    <t>-  Bank</t>
  </si>
  <si>
    <t>LAPORAN OPERASIONAL</t>
  </si>
  <si>
    <t>(versi PerMendagri No. 64 Tahun 2013)</t>
  </si>
  <si>
    <t>Kode Akun</t>
  </si>
  <si>
    <t>U  R  A  I  A  N</t>
  </si>
  <si>
    <t>KENAIKAN / PENURUNAN</t>
  </si>
  <si>
    <t>KEGIATAN OPERASIONAL</t>
  </si>
  <si>
    <t>8.</t>
  </si>
  <si>
    <t>8.1.</t>
  </si>
  <si>
    <t>PEDAPATAN ASLI DAERAH</t>
  </si>
  <si>
    <t>8.1.1.</t>
  </si>
  <si>
    <t>Pajak Daerah - LO</t>
  </si>
  <si>
    <t>8.1.2.</t>
  </si>
  <si>
    <t>Retribusi Daerah - LO</t>
  </si>
  <si>
    <t>8.1.3.</t>
  </si>
  <si>
    <t>Hasil Pengelolaan Kekayaan Daerah yang Dipisahkan - LO</t>
  </si>
  <si>
    <t>8.1.4.</t>
  </si>
  <si>
    <t>Lain-lain PAD yang Sah - LO</t>
  </si>
  <si>
    <t>9.</t>
  </si>
  <si>
    <t>BEBAN</t>
  </si>
  <si>
    <t>9.1.</t>
  </si>
  <si>
    <t>BEBAN OPERASI</t>
  </si>
  <si>
    <t>9.1.1.</t>
  </si>
  <si>
    <t>Beban Pegawai</t>
  </si>
  <si>
    <t>9.1.2.</t>
  </si>
  <si>
    <t>Beban Barang dan Jasa</t>
  </si>
  <si>
    <t>9.1.7.</t>
  </si>
  <si>
    <t>Beban Penyusutan dan Amortisasi</t>
  </si>
  <si>
    <t>9.1.8.</t>
  </si>
  <si>
    <t>Beban Penyisihan Piutang</t>
  </si>
  <si>
    <t>JUMLAH BEBAN OPERASI</t>
  </si>
  <si>
    <t>JUMLAH BEBAN</t>
  </si>
  <si>
    <t>SURPLUS/DEFISIT LO</t>
  </si>
  <si>
    <t>NERACA</t>
  </si>
  <si>
    <t>Audited</t>
  </si>
  <si>
    <t>ASET</t>
  </si>
  <si>
    <t>ASET LANCAR</t>
  </si>
  <si>
    <t>Kas dan Setara Kas</t>
  </si>
  <si>
    <t>Kas di Bendahara Pengeluaran</t>
  </si>
  <si>
    <t>Kas di Bendahara Penerimaan</t>
  </si>
  <si>
    <t>Kas di BLUD</t>
  </si>
  <si>
    <t>Setara Kas</t>
  </si>
  <si>
    <t>Piutang Pendapatan</t>
  </si>
  <si>
    <t>Piutang Pajak Daerah</t>
  </si>
  <si>
    <t>Penyisihan Piutang Pajak</t>
  </si>
  <si>
    <t>Piutang Retribusi</t>
  </si>
  <si>
    <t>Penyisihan Piutang Retribusi</t>
  </si>
  <si>
    <t>Piutang Hasil PKD yang Dipisahkan</t>
  </si>
  <si>
    <t>Peny. Piutang Hasil PKD yang Dipisahkan</t>
  </si>
  <si>
    <t>Piutang Lain-lain PAD yang Sah</t>
  </si>
  <si>
    <t>Peny. Piutang Lain-lain PAD yang Sah</t>
  </si>
  <si>
    <t>Beban Dibayar Dimuka</t>
  </si>
  <si>
    <t>Persediaan</t>
  </si>
  <si>
    <t>Jumlah Aset Lancar</t>
  </si>
  <si>
    <t>ASET TETAP</t>
  </si>
  <si>
    <t>Jalan, Irigasi dan Jaringan</t>
  </si>
  <si>
    <t>Konstruksi dalam Pengerjaan</t>
  </si>
  <si>
    <t>Akumulasi Penyusutan</t>
  </si>
  <si>
    <t>Akm. Peny. Peralatan dan Mesin</t>
  </si>
  <si>
    <t>Akm. Peny. Gedung dan Bangunan</t>
  </si>
  <si>
    <t>Akm. Peny. Jalan, Irigasi dan Jaringan</t>
  </si>
  <si>
    <t>Akm. Peny. Aset Tetap Lainnya</t>
  </si>
  <si>
    <t>Jumlah Aset Tetap</t>
  </si>
  <si>
    <t>ASET LAINNYA</t>
  </si>
  <si>
    <t>Aset Tidak Berwujud</t>
  </si>
  <si>
    <t>Akm. Amortisasi Aset Tidak Berwujud</t>
  </si>
  <si>
    <t>Aset Lain-lain</t>
  </si>
  <si>
    <t>Aset Tidak Bermanfaat</t>
  </si>
  <si>
    <t>Aset Dalam Penelusuran</t>
  </si>
  <si>
    <t>Aset Dimanfaatkan Pihak Lain</t>
  </si>
  <si>
    <t>Akm. Peny. Aset Dimanfaatkan Pihak Lain</t>
  </si>
  <si>
    <t>Jumlah Aset Lainnya</t>
  </si>
  <si>
    <t>JUMLAH ASET</t>
  </si>
  <si>
    <t>KEWAJIBAN</t>
  </si>
  <si>
    <t>KEWAJIBAN JANGKA PENDEK</t>
  </si>
  <si>
    <t>Utang Perhitungan Pihak Ketiga (PFK)</t>
  </si>
  <si>
    <t>Pendapatan Diterima Dimuka</t>
  </si>
  <si>
    <t>Utang Belanja</t>
  </si>
  <si>
    <t>Utang Belanja Pegawai</t>
  </si>
  <si>
    <t>Utang Belanja Barang dan Jasa</t>
  </si>
  <si>
    <t>Utang Belanja Modal</t>
  </si>
  <si>
    <t>Jumlah Kewajiban Jangka Pendek</t>
  </si>
  <si>
    <t>JUMLAH KEWAJIBAN</t>
  </si>
  <si>
    <t>EKUITAS</t>
  </si>
  <si>
    <t>Ekuitas</t>
  </si>
  <si>
    <t>Surpus/Defisit LO</t>
  </si>
  <si>
    <t>Perubahan SAL</t>
  </si>
  <si>
    <t>Surplus/Defisit</t>
  </si>
  <si>
    <t>RK PPKD</t>
  </si>
  <si>
    <t>Jumlah Ekuitas</t>
  </si>
  <si>
    <t>JUMLAH KEWAJIBAN DAN EKUITAS</t>
  </si>
  <si>
    <t>LAPORAN PERUBAHAN EKUITAS</t>
  </si>
  <si>
    <t>DINAS KOMUNIKSI DAN INFORMATIKA</t>
  </si>
  <si>
    <t>Nomor</t>
  </si>
  <si>
    <t>TAHUN 2017</t>
  </si>
  <si>
    <t>TAHUN 2016</t>
  </si>
  <si>
    <t>Ekuitas Awal</t>
  </si>
  <si>
    <t>Surplus/Defisit LO</t>
  </si>
  <si>
    <t>Dampak Kumulatif Perubahan Kebijakan/Kesalahan Mendasar</t>
  </si>
  <si>
    <t>KOREKSI TAMBAH</t>
  </si>
  <si>
    <t>1)</t>
  </si>
  <si>
    <t>Koreksi Aset Lancar</t>
  </si>
  <si>
    <t>2)</t>
  </si>
  <si>
    <t>Penyisihan Piutang</t>
  </si>
  <si>
    <t>3)</t>
  </si>
  <si>
    <t>Koreksi Investasi Jangka Panjang</t>
  </si>
  <si>
    <t>4)</t>
  </si>
  <si>
    <t>Koreksi Aset Tetap</t>
  </si>
  <si>
    <t>5)</t>
  </si>
  <si>
    <t>Akumulasi Penyusutan Aset Tetap</t>
  </si>
  <si>
    <t>6)</t>
  </si>
  <si>
    <t>Koreksi Aset Lainnya</t>
  </si>
  <si>
    <t>7)</t>
  </si>
  <si>
    <t>Koreksi Kewajiban Jangka Pendek</t>
  </si>
  <si>
    <t>8)</t>
  </si>
  <si>
    <t>Koreksi Kewajiban Jangka Panjang</t>
  </si>
  <si>
    <t>KOREKSI KURANG</t>
  </si>
  <si>
    <t>Ekuitas Akhir</t>
  </si>
  <si>
    <t>TAHUN ANGGARAN 2017</t>
  </si>
  <si>
    <t>NERACA 31 DESEMBER 2017 DAN 31 DESEMBER 2016</t>
  </si>
  <si>
    <t>( untuk periode yang berakhir sampai dengan 31 Desember 2017 dan 31 Desember 2016 )</t>
  </si>
  <si>
    <t>DAFTAR REKAPITULASI NILAI ASET TETAP DAN ASET LAINNYA PER 31 DESEMBER 2017</t>
  </si>
  <si>
    <t>Dasar Penilaian Aset</t>
  </si>
  <si>
    <t>Saldo per 31 Desember 2017</t>
  </si>
  <si>
    <t>Nilai Pada Saat Neraca Awal Tahun 2005</t>
  </si>
  <si>
    <t>Nilai Apraisal 2011</t>
  </si>
  <si>
    <t>Nilai Apraisal 2012</t>
  </si>
  <si>
    <t>Nilai Apraisal 2013</t>
  </si>
  <si>
    <t>Nilai Apraisal 2014</t>
  </si>
  <si>
    <t>Nilai Apraisal 2017</t>
  </si>
  <si>
    <t>Harga Pembelian Tahun 2006 s/d 2017</t>
  </si>
  <si>
    <t>3 = (4+5+6+7+8+9+10)</t>
  </si>
  <si>
    <t>Lampiran 19</t>
  </si>
  <si>
    <t>A</t>
  </si>
  <si>
    <t>TANAH</t>
  </si>
  <si>
    <t>B</t>
  </si>
  <si>
    <t>PERALATAN DAN MESIN</t>
  </si>
  <si>
    <t>C</t>
  </si>
  <si>
    <t>GEDUNG DAN BANGUNAN</t>
  </si>
  <si>
    <t>D</t>
  </si>
  <si>
    <t>JALAN IRIGASI DAN JARINGAN</t>
  </si>
  <si>
    <t>E</t>
  </si>
  <si>
    <t>ASET TETAP LAINNYA</t>
  </si>
  <si>
    <t>F</t>
  </si>
  <si>
    <t>DAFTAR BELANJA MODAL TAHUN 2017</t>
  </si>
  <si>
    <t>(DAFTAR PENGADAAN ASET TETAP DAN ASET LAINNYA TAHUN 2017)</t>
  </si>
  <si>
    <t>No. Tgl SP2D/Kwitansi</t>
  </si>
  <si>
    <t>No. Tgl Kontrak</t>
  </si>
  <si>
    <t>Jangka Waktu Pelaksanaan</t>
  </si>
  <si>
    <t>No. Tgl BAST</t>
  </si>
  <si>
    <t>Lokasi Barang</t>
  </si>
  <si>
    <t>Panjang/Luas</t>
  </si>
  <si>
    <t>Merk/Type</t>
  </si>
  <si>
    <t>Jumlah Unit</t>
  </si>
  <si>
    <t>Total Harga</t>
  </si>
  <si>
    <t>Ket.</t>
  </si>
  <si>
    <t>A.</t>
  </si>
  <si>
    <t>B.</t>
  </si>
  <si>
    <t>C.</t>
  </si>
  <si>
    <t>JALAN JARINGAN DAN IRIGASI</t>
  </si>
  <si>
    <t>Lampiran 21</t>
  </si>
  <si>
    <t>Lampiran 28</t>
  </si>
  <si>
    <t>Kode Rek.</t>
  </si>
  <si>
    <t>Debet</t>
  </si>
  <si>
    <t>Kredit</t>
  </si>
  <si>
    <t xml:space="preserve">          Tambahan Penghasilan berdasarkan b. kerja -LO</t>
  </si>
  <si>
    <t xml:space="preserve">          Ekuitas</t>
  </si>
  <si>
    <t>3.1.1.01.01.</t>
  </si>
  <si>
    <t>9.1.2.01.0001.</t>
  </si>
  <si>
    <t>1.1.7.01.01.</t>
  </si>
  <si>
    <t>Persediaan Bahan Dokumentasi/Cetakan</t>
  </si>
  <si>
    <t>9.1.2.06.0001.</t>
  </si>
  <si>
    <t xml:space="preserve">          Persediaan Alat Kebersihan</t>
  </si>
  <si>
    <t>1.3.7.01.34.</t>
  </si>
  <si>
    <t>1.3.2.36.01.</t>
  </si>
  <si>
    <t>Sub Jumlah</t>
  </si>
  <si>
    <t>Semester II Tahun 2016</t>
  </si>
  <si>
    <t>Beban Persediaan Alat Tulis Kantor</t>
  </si>
  <si>
    <t>Persediaan Alat Tulis Kantor</t>
  </si>
  <si>
    <t>Beban Cetak</t>
  </si>
  <si>
    <t>1.3.7.02.11.</t>
  </si>
  <si>
    <t>Sub Jumlah II</t>
  </si>
  <si>
    <t>Padang, 29 Desember 2016</t>
  </si>
  <si>
    <t>Persediaan Perangko, Materai dan Benda Pos Lainnya</t>
  </si>
  <si>
    <t>Beban Persediaan Perangko, Materai dan Benda Pos Lainnya</t>
  </si>
  <si>
    <t>( Stock Opname per 30 Juni 2017 )</t>
  </si>
  <si>
    <t>1.1.7.01.04.</t>
  </si>
  <si>
    <t>1.1.7.01.13.</t>
  </si>
  <si>
    <t>9.1.2.01.0004.</t>
  </si>
  <si>
    <t>30 Juni 2017</t>
  </si>
  <si>
    <t>( Mutasi Aset Bakorluh )</t>
  </si>
  <si>
    <t>JURNAL PENYESUAIAN TAHUN 2017</t>
  </si>
  <si>
    <t>SKPD DINAS KOMUNIKASI DAN INFORMATIKA</t>
  </si>
  <si>
    <t>( Mutasi Aset KPID )</t>
  </si>
  <si>
    <t>1.3.3.11.01.</t>
  </si>
  <si>
    <t>( Mutasi Aset Humas )</t>
  </si>
  <si>
    <t>( Mutasi Aset Tidak Berwujud Biro Humas )</t>
  </si>
  <si>
    <t>1.5.3.05.01.</t>
  </si>
  <si>
    <t>1.5.3.06.05.</t>
  </si>
  <si>
    <t>Semester I Tahun 2017</t>
  </si>
  <si>
    <t>( Mutasi Aset Dishub )</t>
  </si>
  <si>
    <t>1.3.1.14.01.</t>
  </si>
  <si>
    <t>29 Des 2017</t>
  </si>
  <si>
    <t>Beban Jasa Dibayar Dimuka</t>
  </si>
  <si>
    <t>( Asuransi Mobil KPID )</t>
  </si>
  <si>
    <t>1.1.6.03.01.</t>
  </si>
  <si>
    <t>Beban Jasa Premi Asuransi Barang Milik Daerah</t>
  </si>
  <si>
    <t>9.1.2.04.0002.</t>
  </si>
  <si>
    <t>( Penyesuaian Asuransi yang sudah menjadi Beban Tahun 2017 )</t>
  </si>
  <si>
    <t>Padang, 29 Desember 2017</t>
  </si>
  <si>
    <t>DAFTAR BELANJA MODAL YANG TIDAK DIKAPITALISIR TAHUN 2017</t>
  </si>
  <si>
    <t>Nama Rekanan</t>
  </si>
  <si>
    <t>BM. TANAH</t>
  </si>
  <si>
    <t>BM. PERALATAN DAN MESIN</t>
  </si>
  <si>
    <t>BM. GEDUNG DAN BANGUNAN</t>
  </si>
  <si>
    <t>BM. JLN, IRIGASI DAN JARINGAN</t>
  </si>
  <si>
    <t>BM. ASET TETAP LAINNYA</t>
  </si>
  <si>
    <t>Lampiran 22</t>
  </si>
  <si>
    <t>Laptop HP 240 G4 N3T 40PA</t>
  </si>
  <si>
    <t>Padang</t>
  </si>
  <si>
    <t>HP</t>
  </si>
  <si>
    <t>004/KWT-II/2017</t>
  </si>
  <si>
    <t>421/KWT-VI/2017</t>
  </si>
  <si>
    <t>Honorarium Pejabat Pengadaan untuk bulan Feb s/d Juni 2017 untuk Lanjutan Pembangunan Gedung Kantor</t>
  </si>
  <si>
    <t>Honorarium Pokja untuk Lanjutan Pembangunan Gedung Kantor</t>
  </si>
  <si>
    <t>422/KWT-VI/2017</t>
  </si>
  <si>
    <t>Belanja Perencanaan untuk Lanjutan Pembangunan Gedung Kantor</t>
  </si>
  <si>
    <t>0433/KWT-VI/2017</t>
  </si>
  <si>
    <t>011/96a/B3/DISKOMINFO/II/2017</t>
  </si>
  <si>
    <t>Belanja makan dan minum rapat acara presentasi dokumen perencanaan untuk Lanjutan Pembangunan Gedung Kantor</t>
  </si>
  <si>
    <t>0434/KWT-VI/2017</t>
  </si>
  <si>
    <t>0435/KWT-VI/2017</t>
  </si>
  <si>
    <t>Belanja penggandaan untuk Lanjutan Pembangunan Gedung Kantor</t>
  </si>
  <si>
    <t>Belanja ATK untuk Lanjutan Pembangunan Gedung Kantor</t>
  </si>
  <si>
    <t>Uang Muka sebesar 30% Pengadaan lanjutan pembangunan gedung kantor</t>
  </si>
  <si>
    <t>Termyn I 50% untuk pekerjaan lanjutan pembangunan gedung kantor</t>
  </si>
  <si>
    <t>Termyn II 80% untuk pekerjaan lanjutan pembangunan gedung kantor</t>
  </si>
  <si>
    <t>Honorarium panitia penerima hasil pekerjaan kegiatan lanjutan pembangunan gedung kantor</t>
  </si>
  <si>
    <t>Makan dan minum rapat PHO kegiatan lanjutan pembangunan gedung kantor</t>
  </si>
  <si>
    <t>Belanja Pengawasan untuk Lanjutan Pembangunan Gedung Kantor</t>
  </si>
  <si>
    <t>Penggandaan dalam rangka lanjutan pembangunan gedung kantor</t>
  </si>
  <si>
    <t>Jaminan pemeliharaan 5% untuk pekerjaan lanjutan pembangunan gedung kantor</t>
  </si>
  <si>
    <t>Pembayaran 100% kegiatan lanjutan pembangunan gedung kantor</t>
  </si>
  <si>
    <t>Honorarium tenaga pengelola teknis kegiatan lanjutan pembangunan gedung kantor</t>
  </si>
  <si>
    <t>0484/KWT-VI/2017</t>
  </si>
  <si>
    <t>0485/KWT-VI/2017</t>
  </si>
  <si>
    <t>1131/SP2D/LS/2017</t>
  </si>
  <si>
    <t>1634/SP2D/LS/2017</t>
  </si>
  <si>
    <t>2103/SP2D/LS/2017</t>
  </si>
  <si>
    <t>0841/KWT-IX/2017</t>
  </si>
  <si>
    <t>0840/KWT-IX/2017</t>
  </si>
  <si>
    <t>0856/KWT-X/2017</t>
  </si>
  <si>
    <t>0855/KWT-X/2017</t>
  </si>
  <si>
    <t>0797/KWT-IX/2017</t>
  </si>
  <si>
    <t>0860/KWT-X/2017</t>
  </si>
  <si>
    <t>0861/KWT-X/2017</t>
  </si>
  <si>
    <t>0862/KWT-X/2017</t>
  </si>
  <si>
    <t>0863/KWT-X/2017</t>
  </si>
  <si>
    <t>0864/KWT-X/2017</t>
  </si>
  <si>
    <t>2546/SP2D/LS/2017</t>
  </si>
  <si>
    <t>2545/SP2D/LS/2017</t>
  </si>
  <si>
    <t>1032/KWT-XI/2017</t>
  </si>
  <si>
    <t>Laptop Asus UX390UA</t>
  </si>
  <si>
    <t>1094/KWT-XI/2017</t>
  </si>
  <si>
    <t>Asus</t>
  </si>
  <si>
    <t>Printer Epson Duplex All in One</t>
  </si>
  <si>
    <t>Printer HP Colour Laser Jet MFP Pro 100 M177fw</t>
  </si>
  <si>
    <t>Komputer Asus Entry Gaming X550VX</t>
  </si>
  <si>
    <t>Komputer Prodesk 490 G3 MT</t>
  </si>
  <si>
    <t>Printer L 565</t>
  </si>
  <si>
    <t>Samsung S7</t>
  </si>
  <si>
    <t>Sierra</t>
  </si>
  <si>
    <t>Webcam Logitech BCC950HD</t>
  </si>
  <si>
    <t>CCTV</t>
  </si>
  <si>
    <t>Secutiry Key Lock Door</t>
  </si>
  <si>
    <t>Door Lock</t>
  </si>
  <si>
    <t>Genset</t>
  </si>
  <si>
    <t>Penangkal Petir</t>
  </si>
  <si>
    <t>Filling Cabinet</t>
  </si>
  <si>
    <t>Lemari Arsip</t>
  </si>
  <si>
    <t>Meja</t>
  </si>
  <si>
    <t>Kursi</t>
  </si>
  <si>
    <t>LCD Proyektor (Gantung)</t>
  </si>
  <si>
    <t>LCD Proyektor</t>
  </si>
  <si>
    <t>Running Text</t>
  </si>
  <si>
    <t>Sound System</t>
  </si>
  <si>
    <t>Sound System Portable</t>
  </si>
  <si>
    <t>AC Floorstanding</t>
  </si>
  <si>
    <t>AC Split</t>
  </si>
  <si>
    <t>Tabung Pemadam</t>
  </si>
  <si>
    <t>Perangkat DRC</t>
  </si>
  <si>
    <t>1606/KWT-XII/2017</t>
  </si>
  <si>
    <t>1605/KWT-XII/2017</t>
  </si>
  <si>
    <t>1423/KWT-XII/2017</t>
  </si>
  <si>
    <t>1422/KWT-XII/2017</t>
  </si>
  <si>
    <t>1337/KWT-XII/2017</t>
  </si>
  <si>
    <t>1451/KWT-XII/2017</t>
  </si>
  <si>
    <t>1590/KWT-XII/2017</t>
  </si>
  <si>
    <t>1485/KWT-XII/2017</t>
  </si>
  <si>
    <t>1193/KWT-XII/2017</t>
  </si>
  <si>
    <t>4208/SP2D/LS/2017</t>
  </si>
  <si>
    <t>4207/SP2D/LS/2017</t>
  </si>
  <si>
    <t>4206/SP2D/LS/2017</t>
  </si>
  <si>
    <t>4343/SP2D/LS/2017</t>
  </si>
  <si>
    <t>Epson</t>
  </si>
  <si>
    <t>Prodesk</t>
  </si>
  <si>
    <t>Samsung</t>
  </si>
  <si>
    <t>Logitech</t>
  </si>
  <si>
    <t>Tikiro Ryu</t>
  </si>
  <si>
    <t>Secure</t>
  </si>
  <si>
    <t>Grand</t>
  </si>
  <si>
    <t>Chairman</t>
  </si>
  <si>
    <t>Coutem</t>
  </si>
  <si>
    <t>Panasonic</t>
  </si>
  <si>
    <t>Aubern</t>
  </si>
  <si>
    <t>Auderpro</t>
  </si>
  <si>
    <t>APAR</t>
  </si>
  <si>
    <t>Infocus</t>
  </si>
  <si>
    <t>Letaec</t>
  </si>
  <si>
    <t>Italiano</t>
  </si>
  <si>
    <t>SUBTOTAL</t>
  </si>
  <si>
    <t>011/722.1/SPK/XI-2017</t>
  </si>
  <si>
    <t>011/813.2/SPK/XII-2017</t>
  </si>
  <si>
    <t>011/819.2/SPK/XII-2017</t>
  </si>
  <si>
    <t>08/ADD./XII/Kominfo-2017</t>
  </si>
  <si>
    <t>020/345/DISKOMINFO/VI-2017</t>
  </si>
  <si>
    <t>011/351/DISKOMINFO/VI-2017</t>
  </si>
  <si>
    <t>011/412/DISKOMINFO/VI-2017</t>
  </si>
  <si>
    <t>011/502/DISKOMINFO/VI-2017</t>
  </si>
  <si>
    <t>011/515/DISKOMINFO/VI-2017</t>
  </si>
  <si>
    <t>011/576/DISKOMINFO/VI-2017</t>
  </si>
  <si>
    <t>21 Juni 2017</t>
  </si>
  <si>
    <t>03 November 2017</t>
  </si>
  <si>
    <t>13 November 2017</t>
  </si>
  <si>
    <t>01 Februari 2017</t>
  </si>
  <si>
    <t>29 Desember 2017</t>
  </si>
  <si>
    <t>Asuransi</t>
  </si>
  <si>
    <t>Padang, 30 Desember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</si>
</sst>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(* #,##0_);_(* \(#,##0\);_(* &quot;-&quot;_);_(@_)"/>
    <numFmt numFmtId="43" formatCode="_(* #,##0.00_);_(* \(#,##0.00\);_(* &quot;-&quot;??_);_(@_)"/>
    <numFmt numFmtId="164" formatCode="_(&quot;Rp&quot;* #,##0_);_(&quot;Rp&quot;* \(#,##0\);_(&quot;Rp&quot;* &quot;-&quot;_);_(@_)"/>
    <numFmt numFmtId="165" formatCode="_(* #,##0_);_(* \(#,##0\);_(* &quot;-&quot;??_);_(@_)"/>
    <numFmt numFmtId="166" formatCode="_(* #,##0.00_);_(* \(#,##0.00\);_(* &quot;-&quot;_);_(@_)"/>
    <numFmt numFmtId="167" formatCode="_(* #,##0.0_);_(* \(#,##0.0\);_(* &quot;-&quot;_);_(@_)"/>
  </numFmts>
  <fonts count="2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8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Times New Roman"/>
      <family val="1"/>
    </font>
    <font>
      <b/>
      <u/>
      <sz val="11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indexed="8"/>
      <name val="Calibri"/>
      <family val="2"/>
      <charset val="204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double">
        <color indexed="64"/>
      </bottom>
      <diagonal/>
    </border>
    <border>
      <left style="thin">
        <color indexed="64"/>
      </left>
      <right/>
      <top style="double">
        <color auto="1"/>
      </top>
      <bottom style="double">
        <color indexed="64"/>
      </bottom>
      <diagonal/>
    </border>
    <border>
      <left/>
      <right style="medium">
        <color indexed="64"/>
      </right>
      <top style="double">
        <color auto="1"/>
      </top>
      <bottom style="double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2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vertical="top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right"/>
    </xf>
    <xf numFmtId="41" fontId="2" fillId="0" borderId="1" xfId="1" applyFont="1" applyBorder="1"/>
    <xf numFmtId="41" fontId="2" fillId="0" borderId="8" xfId="1" applyFont="1" applyBorder="1"/>
    <xf numFmtId="41" fontId="3" fillId="0" borderId="10" xfId="1" applyFont="1" applyBorder="1"/>
    <xf numFmtId="41" fontId="2" fillId="0" borderId="10" xfId="1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1" quotePrefix="1" applyNumberFormat="1" applyFont="1" applyBorder="1" applyAlignment="1">
      <alignment horizontal="center"/>
    </xf>
    <xf numFmtId="41" fontId="2" fillId="0" borderId="1" xfId="1" quotePrefix="1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1" fontId="2" fillId="0" borderId="11" xfId="1" applyFont="1" applyBorder="1"/>
    <xf numFmtId="0" fontId="3" fillId="0" borderId="8" xfId="0" applyFont="1" applyBorder="1" applyAlignment="1">
      <alignment horizontal="center" vertical="center" wrapText="1"/>
    </xf>
    <xf numFmtId="10" fontId="2" fillId="0" borderId="0" xfId="0" applyNumberFormat="1" applyFont="1" applyAlignment="1">
      <alignment horizontal="center"/>
    </xf>
    <xf numFmtId="0" fontId="3" fillId="0" borderId="1" xfId="0" quotePrefix="1" applyFont="1" applyBorder="1" applyAlignment="1">
      <alignment horizontal="center" vertical="center"/>
    </xf>
    <xf numFmtId="10" fontId="3" fillId="0" borderId="1" xfId="0" quotePrefix="1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3" fillId="0" borderId="7" xfId="0" quotePrefix="1" applyFont="1" applyBorder="1"/>
    <xf numFmtId="0" fontId="3" fillId="0" borderId="1" xfId="0" applyFont="1" applyBorder="1"/>
    <xf numFmtId="10" fontId="2" fillId="0" borderId="1" xfId="0" applyNumberFormat="1" applyFont="1" applyBorder="1"/>
    <xf numFmtId="0" fontId="2" fillId="0" borderId="7" xfId="0" quotePrefix="1" applyFont="1" applyBorder="1"/>
    <xf numFmtId="41" fontId="2" fillId="0" borderId="1" xfId="0" applyNumberFormat="1" applyFont="1" applyBorder="1"/>
    <xf numFmtId="41" fontId="3" fillId="0" borderId="1" xfId="0" applyNumberFormat="1" applyFont="1" applyBorder="1"/>
    <xf numFmtId="10" fontId="3" fillId="0" borderId="1" xfId="0" applyNumberFormat="1" applyFont="1" applyBorder="1"/>
    <xf numFmtId="43" fontId="2" fillId="0" borderId="0" xfId="0" applyNumberFormat="1" applyFont="1"/>
    <xf numFmtId="41" fontId="3" fillId="0" borderId="10" xfId="0" applyNumberFormat="1" applyFont="1" applyBorder="1"/>
    <xf numFmtId="10" fontId="2" fillId="0" borderId="10" xfId="0" applyNumberFormat="1" applyFont="1" applyBorder="1"/>
    <xf numFmtId="0" fontId="9" fillId="0" borderId="0" xfId="0" applyFont="1" applyBorder="1" applyAlignment="1">
      <alignment horizontal="center" vertical="center"/>
    </xf>
    <xf numFmtId="10" fontId="2" fillId="0" borderId="0" xfId="0" applyNumberFormat="1" applyFont="1"/>
    <xf numFmtId="0" fontId="10" fillId="0" borderId="0" xfId="0" applyFont="1"/>
    <xf numFmtId="0" fontId="11" fillId="0" borderId="0" xfId="0" applyFont="1"/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vertical="top" wrapText="1"/>
    </xf>
    <xf numFmtId="165" fontId="3" fillId="0" borderId="15" xfId="2" applyNumberFormat="1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2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5" fontId="3" fillId="0" borderId="1" xfId="2" applyNumberFormat="1" applyFont="1" applyFill="1" applyBorder="1" applyAlignment="1">
      <alignment vertical="top" wrapText="1"/>
    </xf>
    <xf numFmtId="165" fontId="3" fillId="0" borderId="8" xfId="2" applyNumberFormat="1" applyFont="1" applyFill="1" applyBorder="1" applyAlignment="1">
      <alignment vertical="top" wrapText="1"/>
    </xf>
    <xf numFmtId="43" fontId="3" fillId="0" borderId="1" xfId="2" applyFont="1" applyFill="1" applyBorder="1" applyAlignment="1">
      <alignment vertical="top" wrapText="1"/>
    </xf>
    <xf numFmtId="165" fontId="2" fillId="0" borderId="1" xfId="2" applyNumberFormat="1" applyFont="1" applyFill="1" applyBorder="1" applyAlignment="1">
      <alignment horizontal="center" vertical="top" wrapText="1"/>
    </xf>
    <xf numFmtId="43" fontId="2" fillId="0" borderId="1" xfId="2" applyFont="1" applyFill="1" applyBorder="1" applyAlignment="1">
      <alignment horizontal="center" vertical="top" wrapText="1"/>
    </xf>
    <xf numFmtId="43" fontId="3" fillId="0" borderId="1" xfId="2" applyFont="1" applyFill="1" applyBorder="1" applyAlignment="1">
      <alignment horizontal="center" vertical="top" wrapText="1"/>
    </xf>
    <xf numFmtId="10" fontId="3" fillId="0" borderId="1" xfId="2" applyNumberFormat="1" applyFont="1" applyFill="1" applyBorder="1" applyAlignment="1">
      <alignment horizontal="center" vertical="top" wrapText="1"/>
    </xf>
    <xf numFmtId="165" fontId="2" fillId="0" borderId="8" xfId="2" applyNumberFormat="1" applyFont="1" applyFill="1" applyBorder="1" applyAlignment="1">
      <alignment horizontal="center" vertical="top" wrapText="1"/>
    </xf>
    <xf numFmtId="10" fontId="2" fillId="0" borderId="1" xfId="2" applyNumberFormat="1" applyFont="1" applyFill="1" applyBorder="1" applyAlignment="1">
      <alignment horizontal="center" vertical="top" wrapText="1"/>
    </xf>
    <xf numFmtId="165" fontId="2" fillId="0" borderId="1" xfId="2" applyNumberFormat="1" applyFont="1" applyFill="1" applyBorder="1" applyAlignment="1">
      <alignment vertical="top" wrapText="1"/>
    </xf>
    <xf numFmtId="0" fontId="2" fillId="0" borderId="33" xfId="0" applyFont="1" applyFill="1" applyBorder="1" applyAlignment="1">
      <alignment horizontal="center" vertical="top" wrapText="1"/>
    </xf>
    <xf numFmtId="0" fontId="2" fillId="0" borderId="34" xfId="0" applyFont="1" applyFill="1" applyBorder="1" applyAlignment="1">
      <alignment vertical="top" wrapText="1"/>
    </xf>
    <xf numFmtId="165" fontId="3" fillId="0" borderId="35" xfId="2" applyNumberFormat="1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 wrapText="1"/>
    </xf>
    <xf numFmtId="165" fontId="3" fillId="0" borderId="10" xfId="2" applyNumberFormat="1" applyFont="1" applyFill="1" applyBorder="1" applyAlignment="1">
      <alignment horizontal="center" vertical="top" wrapText="1"/>
    </xf>
    <xf numFmtId="43" fontId="3" fillId="0" borderId="10" xfId="2" applyFont="1" applyFill="1" applyBorder="1" applyAlignment="1">
      <alignment horizontal="center" vertical="top" wrapText="1"/>
    </xf>
    <xf numFmtId="165" fontId="3" fillId="0" borderId="11" xfId="2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/>
    <xf numFmtId="165" fontId="2" fillId="0" borderId="15" xfId="2" applyNumberFormat="1" applyFont="1" applyFill="1" applyBorder="1"/>
    <xf numFmtId="0" fontId="2" fillId="0" borderId="7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2" applyNumberFormat="1" applyFont="1" applyFill="1" applyBorder="1"/>
    <xf numFmtId="0" fontId="2" fillId="0" borderId="33" xfId="0" applyFont="1" applyFill="1" applyBorder="1" applyAlignment="1">
      <alignment horizontal="center"/>
    </xf>
    <xf numFmtId="0" fontId="2" fillId="0" borderId="34" xfId="0" applyFont="1" applyFill="1" applyBorder="1"/>
    <xf numFmtId="165" fontId="2" fillId="0" borderId="34" xfId="2" applyNumberFormat="1" applyFont="1" applyFill="1" applyBorder="1"/>
    <xf numFmtId="0" fontId="3" fillId="0" borderId="30" xfId="0" applyFont="1" applyFill="1" applyBorder="1"/>
    <xf numFmtId="0" fontId="3" fillId="0" borderId="31" xfId="0" applyFont="1" applyFill="1" applyBorder="1"/>
    <xf numFmtId="165" fontId="3" fillId="0" borderId="31" xfId="2" applyNumberFormat="1" applyFont="1" applyFill="1" applyBorder="1"/>
    <xf numFmtId="0" fontId="2" fillId="0" borderId="31" xfId="0" applyFont="1" applyFill="1" applyBorder="1"/>
    <xf numFmtId="0" fontId="2" fillId="0" borderId="46" xfId="0" applyFont="1" applyFill="1" applyBorder="1"/>
    <xf numFmtId="0" fontId="2" fillId="0" borderId="25" xfId="0" applyFont="1" applyFill="1" applyBorder="1"/>
    <xf numFmtId="41" fontId="2" fillId="0" borderId="25" xfId="2" applyNumberFormat="1" applyFont="1" applyFill="1" applyBorder="1"/>
    <xf numFmtId="41" fontId="2" fillId="0" borderId="25" xfId="0" applyNumberFormat="1" applyFont="1" applyFill="1" applyBorder="1"/>
    <xf numFmtId="0" fontId="2" fillId="0" borderId="13" xfId="0" applyFont="1" applyFill="1" applyBorder="1"/>
    <xf numFmtId="0" fontId="2" fillId="0" borderId="15" xfId="0" applyFont="1" applyFill="1" applyBorder="1" applyAlignment="1"/>
    <xf numFmtId="0" fontId="2" fillId="0" borderId="7" xfId="0" applyFont="1" applyFill="1" applyBorder="1"/>
    <xf numFmtId="0" fontId="2" fillId="0" borderId="1" xfId="0" applyFont="1" applyFill="1" applyBorder="1" applyAlignment="1"/>
    <xf numFmtId="0" fontId="2" fillId="0" borderId="1" xfId="0" quotePrefix="1" applyFont="1" applyFill="1" applyBorder="1" applyAlignment="1">
      <alignment horizontal="left"/>
    </xf>
    <xf numFmtId="43" fontId="2" fillId="0" borderId="1" xfId="2" applyFont="1" applyFill="1" applyBorder="1" applyAlignment="1">
      <alignment horizontal="right"/>
    </xf>
    <xf numFmtId="0" fontId="2" fillId="0" borderId="9" xfId="0" applyFont="1" applyFill="1" applyBorder="1"/>
    <xf numFmtId="0" fontId="2" fillId="0" borderId="10" xfId="0" quotePrefix="1" applyFont="1" applyFill="1" applyBorder="1" applyAlignment="1"/>
    <xf numFmtId="43" fontId="2" fillId="0" borderId="10" xfId="2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/>
    <xf numFmtId="0" fontId="12" fillId="0" borderId="0" xfId="0" applyFont="1" applyFill="1" applyAlignment="1"/>
    <xf numFmtId="0" fontId="13" fillId="0" borderId="0" xfId="0" applyFont="1" applyFill="1" applyAlignment="1"/>
    <xf numFmtId="0" fontId="13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quotePrefix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0" fontId="3" fillId="0" borderId="15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3" fillId="0" borderId="7" xfId="0" quotePrefix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7" xfId="0" quotePrefix="1" applyFont="1" applyBorder="1" applyAlignment="1">
      <alignment horizontal="center" wrapText="1"/>
    </xf>
    <xf numFmtId="0" fontId="2" fillId="0" borderId="33" xfId="0" quotePrefix="1" applyFont="1" applyBorder="1" applyAlignment="1">
      <alignment horizontal="center" wrapText="1"/>
    </xf>
    <xf numFmtId="0" fontId="2" fillId="0" borderId="34" xfId="0" applyFont="1" applyBorder="1" applyAlignment="1">
      <alignment wrapText="1"/>
    </xf>
    <xf numFmtId="0" fontId="2" fillId="0" borderId="35" xfId="0" applyFont="1" applyBorder="1" applyAlignment="1">
      <alignment wrapText="1"/>
    </xf>
    <xf numFmtId="0" fontId="2" fillId="0" borderId="30" xfId="0" applyFont="1" applyBorder="1" applyAlignment="1">
      <alignment horizontal="center" wrapText="1"/>
    </xf>
    <xf numFmtId="0" fontId="2" fillId="0" borderId="31" xfId="0" applyFont="1" applyBorder="1" applyAlignment="1">
      <alignment wrapText="1"/>
    </xf>
    <xf numFmtId="0" fontId="2" fillId="0" borderId="32" xfId="0" applyFont="1" applyBorder="1" applyAlignment="1">
      <alignment wrapText="1"/>
    </xf>
    <xf numFmtId="0" fontId="3" fillId="0" borderId="13" xfId="0" quotePrefix="1" applyFont="1" applyBorder="1" applyAlignment="1">
      <alignment horizontal="center" wrapText="1"/>
    </xf>
    <xf numFmtId="41" fontId="2" fillId="0" borderId="1" xfId="0" applyNumberFormat="1" applyFont="1" applyBorder="1" applyAlignment="1">
      <alignment wrapText="1"/>
    </xf>
    <xf numFmtId="41" fontId="2" fillId="0" borderId="8" xfId="0" applyNumberFormat="1" applyFont="1" applyBorder="1" applyAlignment="1">
      <alignment wrapText="1"/>
    </xf>
    <xf numFmtId="41" fontId="2" fillId="0" borderId="34" xfId="0" applyNumberFormat="1" applyFont="1" applyBorder="1" applyAlignment="1">
      <alignment wrapText="1"/>
    </xf>
    <xf numFmtId="41" fontId="2" fillId="0" borderId="35" xfId="0" applyNumberFormat="1" applyFont="1" applyBorder="1" applyAlignment="1">
      <alignment wrapText="1"/>
    </xf>
    <xf numFmtId="0" fontId="3" fillId="0" borderId="31" xfId="0" applyFont="1" applyBorder="1" applyAlignment="1">
      <alignment horizontal="center" wrapText="1"/>
    </xf>
    <xf numFmtId="41" fontId="3" fillId="0" borderId="31" xfId="0" applyNumberFormat="1" applyFont="1" applyBorder="1" applyAlignment="1">
      <alignment wrapText="1"/>
    </xf>
    <xf numFmtId="41" fontId="2" fillId="0" borderId="31" xfId="0" applyNumberFormat="1" applyFont="1" applyBorder="1" applyAlignment="1">
      <alignment wrapText="1"/>
    </xf>
    <xf numFmtId="41" fontId="2" fillId="0" borderId="32" xfId="0" applyNumberFormat="1" applyFont="1" applyBorder="1" applyAlignment="1">
      <alignment wrapText="1"/>
    </xf>
    <xf numFmtId="41" fontId="3" fillId="0" borderId="5" xfId="1" applyFont="1" applyBorder="1"/>
    <xf numFmtId="41" fontId="3" fillId="0" borderId="51" xfId="1" applyFont="1" applyBorder="1"/>
    <xf numFmtId="41" fontId="3" fillId="0" borderId="52" xfId="1" applyFont="1" applyBorder="1"/>
    <xf numFmtId="41" fontId="3" fillId="0" borderId="1" xfId="1" applyFont="1" applyBorder="1"/>
    <xf numFmtId="41" fontId="3" fillId="0" borderId="3" xfId="1" applyFont="1" applyBorder="1"/>
    <xf numFmtId="41" fontId="3" fillId="0" borderId="29" xfId="1" applyFont="1" applyBorder="1"/>
    <xf numFmtId="0" fontId="2" fillId="0" borderId="27" xfId="0" applyFont="1" applyBorder="1"/>
    <xf numFmtId="41" fontId="2" fillId="0" borderId="3" xfId="1" applyFont="1" applyBorder="1"/>
    <xf numFmtId="41" fontId="2" fillId="0" borderId="29" xfId="1" applyFont="1" applyBorder="1"/>
    <xf numFmtId="166" fontId="2" fillId="0" borderId="0" xfId="1" applyNumberFormat="1" applyFont="1"/>
    <xf numFmtId="41" fontId="2" fillId="0" borderId="34" xfId="1" applyFont="1" applyBorder="1"/>
    <xf numFmtId="41" fontId="2" fillId="0" borderId="44" xfId="1" applyFont="1" applyBorder="1"/>
    <xf numFmtId="41" fontId="2" fillId="0" borderId="45" xfId="1" applyFont="1" applyBorder="1"/>
    <xf numFmtId="41" fontId="3" fillId="0" borderId="31" xfId="1" applyFont="1" applyBorder="1"/>
    <xf numFmtId="41" fontId="3" fillId="0" borderId="36" xfId="1" applyFont="1" applyBorder="1"/>
    <xf numFmtId="41" fontId="2" fillId="0" borderId="38" xfId="1" applyFont="1" applyBorder="1"/>
    <xf numFmtId="41" fontId="3" fillId="0" borderId="15" xfId="1" applyFont="1" applyBorder="1"/>
    <xf numFmtId="41" fontId="3" fillId="0" borderId="39" xfId="1" applyFont="1" applyBorder="1"/>
    <xf numFmtId="41" fontId="2" fillId="0" borderId="41" xfId="1" applyFont="1" applyBorder="1"/>
    <xf numFmtId="41" fontId="2" fillId="0" borderId="1" xfId="1" applyNumberFormat="1" applyFont="1" applyBorder="1"/>
    <xf numFmtId="41" fontId="2" fillId="0" borderId="3" xfId="1" applyNumberFormat="1" applyFont="1" applyBorder="1"/>
    <xf numFmtId="0" fontId="2" fillId="0" borderId="2" xfId="0" quotePrefix="1" applyFont="1" applyBorder="1"/>
    <xf numFmtId="0" fontId="2" fillId="0" borderId="53" xfId="0" applyFont="1" applyBorder="1"/>
    <xf numFmtId="0" fontId="2" fillId="0" borderId="54" xfId="0" quotePrefix="1" applyFont="1" applyBorder="1"/>
    <xf numFmtId="41" fontId="3" fillId="0" borderId="31" xfId="1" applyNumberFormat="1" applyFont="1" applyBorder="1"/>
    <xf numFmtId="41" fontId="3" fillId="0" borderId="36" xfId="1" applyNumberFormat="1" applyFont="1" applyBorder="1"/>
    <xf numFmtId="41" fontId="2" fillId="0" borderId="15" xfId="1" applyFont="1" applyBorder="1"/>
    <xf numFmtId="41" fontId="2" fillId="0" borderId="39" xfId="1" applyFont="1" applyBorder="1"/>
    <xf numFmtId="0" fontId="3" fillId="0" borderId="2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54" xfId="0" applyFont="1" applyBorder="1"/>
    <xf numFmtId="41" fontId="3" fillId="0" borderId="56" xfId="1" applyFont="1" applyBorder="1"/>
    <xf numFmtId="41" fontId="3" fillId="0" borderId="57" xfId="1" applyFont="1" applyBorder="1"/>
    <xf numFmtId="41" fontId="2" fillId="0" borderId="58" xfId="1" applyFont="1" applyBorder="1"/>
    <xf numFmtId="41" fontId="3" fillId="0" borderId="60" xfId="1" applyNumberFormat="1" applyFont="1" applyBorder="1"/>
    <xf numFmtId="41" fontId="3" fillId="0" borderId="61" xfId="1" applyNumberFormat="1" applyFont="1" applyBorder="1"/>
    <xf numFmtId="41" fontId="2" fillId="0" borderId="62" xfId="1" applyFont="1" applyBorder="1"/>
    <xf numFmtId="0" fontId="3" fillId="0" borderId="7" xfId="0" applyFont="1" applyBorder="1"/>
    <xf numFmtId="41" fontId="2" fillId="0" borderId="14" xfId="1" applyFont="1" applyBorder="1"/>
    <xf numFmtId="41" fontId="2" fillId="0" borderId="48" xfId="1" applyFont="1" applyBorder="1"/>
    <xf numFmtId="41" fontId="2" fillId="0" borderId="49" xfId="1" applyFont="1" applyBorder="1"/>
    <xf numFmtId="41" fontId="2" fillId="0" borderId="60" xfId="1" applyFont="1" applyBorder="1"/>
    <xf numFmtId="41" fontId="2" fillId="0" borderId="61" xfId="1" applyFont="1" applyBorder="1"/>
    <xf numFmtId="41" fontId="2" fillId="0" borderId="34" xfId="1" applyNumberFormat="1" applyFont="1" applyBorder="1"/>
    <xf numFmtId="41" fontId="2" fillId="0" borderId="44" xfId="1" applyNumberFormat="1" applyFont="1" applyBorder="1"/>
    <xf numFmtId="41" fontId="2" fillId="0" borderId="0" xfId="0" applyNumberFormat="1" applyFont="1"/>
    <xf numFmtId="0" fontId="2" fillId="0" borderId="63" xfId="0" applyFont="1" applyBorder="1"/>
    <xf numFmtId="0" fontId="2" fillId="0" borderId="43" xfId="0" applyFont="1" applyBorder="1"/>
    <xf numFmtId="166" fontId="2" fillId="0" borderId="22" xfId="1" applyNumberFormat="1" applyFont="1" applyBorder="1"/>
    <xf numFmtId="166" fontId="2" fillId="0" borderId="42" xfId="1" applyNumberFormat="1" applyFont="1" applyBorder="1"/>
    <xf numFmtId="41" fontId="2" fillId="0" borderId="64" xfId="1" applyFont="1" applyBorder="1"/>
    <xf numFmtId="41" fontId="3" fillId="0" borderId="60" xfId="1" applyFont="1" applyBorder="1"/>
    <xf numFmtId="41" fontId="3" fillId="0" borderId="61" xfId="1" applyFont="1" applyBorder="1"/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41" fontId="2" fillId="0" borderId="5" xfId="1" applyFont="1" applyBorder="1"/>
    <xf numFmtId="41" fontId="2" fillId="0" borderId="6" xfId="1" applyFont="1" applyBorder="1"/>
    <xf numFmtId="41" fontId="2" fillId="0" borderId="0" xfId="1" applyFont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quotePrefix="1" applyFont="1" applyBorder="1"/>
    <xf numFmtId="0" fontId="2" fillId="0" borderId="9" xfId="0" applyFont="1" applyBorder="1" applyAlignment="1">
      <alignment horizontal="center"/>
    </xf>
    <xf numFmtId="41" fontId="3" fillId="0" borderId="11" xfId="1" applyFont="1" applyBorder="1"/>
    <xf numFmtId="0" fontId="3" fillId="0" borderId="1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41" fontId="0" fillId="0" borderId="0" xfId="0" applyNumberFormat="1"/>
    <xf numFmtId="0" fontId="15" fillId="0" borderId="65" xfId="0" applyFont="1" applyBorder="1" applyAlignment="1">
      <alignment horizontal="center"/>
    </xf>
    <xf numFmtId="41" fontId="15" fillId="0" borderId="65" xfId="0" applyNumberFormat="1" applyFont="1" applyBorder="1" applyAlignment="1">
      <alignment horizontal="center"/>
    </xf>
    <xf numFmtId="0" fontId="15" fillId="0" borderId="68" xfId="0" applyFont="1" applyBorder="1" applyAlignment="1">
      <alignment horizontal="center"/>
    </xf>
    <xf numFmtId="0" fontId="15" fillId="0" borderId="63" xfId="0" applyFont="1" applyBorder="1" applyAlignment="1">
      <alignment horizontal="center"/>
    </xf>
    <xf numFmtId="0" fontId="15" fillId="0" borderId="49" xfId="0" applyFont="1" applyBorder="1" applyAlignment="1">
      <alignment horizontal="center"/>
    </xf>
    <xf numFmtId="41" fontId="15" fillId="0" borderId="68" xfId="0" applyNumberFormat="1" applyFont="1" applyBorder="1" applyAlignment="1">
      <alignment horizontal="center"/>
    </xf>
    <xf numFmtId="0" fontId="14" fillId="0" borderId="68" xfId="0" quotePrefix="1" applyFont="1" applyBorder="1"/>
    <xf numFmtId="0" fontId="14" fillId="0" borderId="68" xfId="0" applyFont="1" applyBorder="1"/>
    <xf numFmtId="0" fontId="14" fillId="0" borderId="68" xfId="0" quotePrefix="1" applyFont="1" applyBorder="1" applyAlignment="1">
      <alignment horizontal="left"/>
    </xf>
    <xf numFmtId="41" fontId="14" fillId="0" borderId="68" xfId="2" applyNumberFormat="1" applyFont="1" applyBorder="1"/>
    <xf numFmtId="0" fontId="14" fillId="0" borderId="68" xfId="0" applyFont="1" applyBorder="1" applyAlignment="1">
      <alignment horizontal="left"/>
    </xf>
    <xf numFmtId="0" fontId="14" fillId="0" borderId="69" xfId="0" applyFont="1" applyBorder="1"/>
    <xf numFmtId="0" fontId="14" fillId="0" borderId="70" xfId="0" applyFont="1" applyBorder="1"/>
    <xf numFmtId="0" fontId="14" fillId="0" borderId="50" xfId="0" applyFont="1" applyBorder="1"/>
    <xf numFmtId="165" fontId="14" fillId="0" borderId="69" xfId="2" applyNumberFormat="1" applyFont="1" applyBorder="1"/>
    <xf numFmtId="41" fontId="14" fillId="0" borderId="69" xfId="2" applyNumberFormat="1" applyFont="1" applyBorder="1"/>
    <xf numFmtId="0" fontId="14" fillId="0" borderId="63" xfId="0" applyFont="1" applyBorder="1"/>
    <xf numFmtId="0" fontId="14" fillId="0" borderId="64" xfId="0" applyFont="1" applyBorder="1"/>
    <xf numFmtId="0" fontId="14" fillId="0" borderId="63" xfId="0" applyFont="1" applyBorder="1" applyAlignment="1">
      <alignment horizontal="left"/>
    </xf>
    <xf numFmtId="0" fontId="14" fillId="0" borderId="64" xfId="0" applyFont="1" applyBorder="1" applyAlignment="1">
      <alignment horizontal="left"/>
    </xf>
    <xf numFmtId="0" fontId="17" fillId="0" borderId="68" xfId="0" applyFont="1" applyBorder="1"/>
    <xf numFmtId="0" fontId="14" fillId="0" borderId="63" xfId="0" applyFont="1" applyBorder="1" applyAlignment="1"/>
    <xf numFmtId="0" fontId="14" fillId="0" borderId="64" xfId="0" applyFont="1" applyBorder="1" applyAlignment="1"/>
    <xf numFmtId="41" fontId="15" fillId="0" borderId="67" xfId="2" applyNumberFormat="1" applyFont="1" applyBorder="1"/>
    <xf numFmtId="0" fontId="15" fillId="0" borderId="73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41" fontId="15" fillId="0" borderId="0" xfId="2" applyNumberFormat="1" applyFont="1" applyBorder="1"/>
    <xf numFmtId="41" fontId="15" fillId="0" borderId="73" xfId="2" applyNumberFormat="1" applyFont="1" applyBorder="1"/>
    <xf numFmtId="0" fontId="15" fillId="0" borderId="66" xfId="0" applyFont="1" applyBorder="1" applyAlignment="1">
      <alignment horizontal="center"/>
    </xf>
    <xf numFmtId="166" fontId="15" fillId="0" borderId="67" xfId="0" applyNumberFormat="1" applyFont="1" applyBorder="1"/>
    <xf numFmtId="0" fontId="15" fillId="0" borderId="0" xfId="0" applyFont="1" applyBorder="1" applyAlignment="1">
      <alignment horizontal="center"/>
    </xf>
    <xf numFmtId="41" fontId="15" fillId="0" borderId="0" xfId="0" applyNumberFormat="1" applyFont="1" applyBorder="1"/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/>
    <xf numFmtId="0" fontId="14" fillId="0" borderId="0" xfId="0" applyFont="1" applyBorder="1"/>
    <xf numFmtId="15" fontId="14" fillId="0" borderId="68" xfId="0" quotePrefix="1" applyNumberFormat="1" applyFont="1" applyBorder="1"/>
    <xf numFmtId="0" fontId="17" fillId="0" borderId="69" xfId="0" applyFont="1" applyBorder="1"/>
    <xf numFmtId="167" fontId="14" fillId="0" borderId="68" xfId="2" applyNumberFormat="1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/>
    </xf>
    <xf numFmtId="0" fontId="2" fillId="0" borderId="34" xfId="0" applyFont="1" applyBorder="1"/>
    <xf numFmtId="0" fontId="2" fillId="0" borderId="35" xfId="0" applyFont="1" applyBorder="1"/>
    <xf numFmtId="0" fontId="2" fillId="0" borderId="33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41" fontId="2" fillId="0" borderId="1" xfId="1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2" fillId="2" borderId="1" xfId="0" quotePrefix="1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41" fontId="2" fillId="2" borderId="1" xfId="1" applyFont="1" applyFill="1" applyBorder="1" applyAlignment="1">
      <alignment vertical="top"/>
    </xf>
    <xf numFmtId="41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41" fontId="3" fillId="0" borderId="1" xfId="1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/>
    </xf>
    <xf numFmtId="0" fontId="2" fillId="0" borderId="1" xfId="0" quotePrefix="1" applyFont="1" applyBorder="1" applyAlignment="1">
      <alignment horizontal="center" vertical="top" wrapText="1"/>
    </xf>
    <xf numFmtId="0" fontId="2" fillId="0" borderId="3" xfId="0" quotePrefix="1" applyFont="1" applyBorder="1"/>
    <xf numFmtId="164" fontId="2" fillId="0" borderId="2" xfId="1" applyNumberFormat="1" applyFont="1" applyBorder="1"/>
    <xf numFmtId="167" fontId="2" fillId="0" borderId="1" xfId="1" applyNumberFormat="1" applyFont="1" applyBorder="1"/>
    <xf numFmtId="167" fontId="2" fillId="0" borderId="10" xfId="1" applyNumberFormat="1" applyFont="1" applyBorder="1"/>
    <xf numFmtId="43" fontId="2" fillId="0" borderId="1" xfId="0" applyNumberFormat="1" applyFont="1" applyFill="1" applyBorder="1" applyAlignment="1"/>
    <xf numFmtId="0" fontId="3" fillId="3" borderId="1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43" fontId="2" fillId="0" borderId="1" xfId="2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41" fontId="2" fillId="0" borderId="25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165" fontId="2" fillId="0" borderId="39" xfId="2" applyNumberFormat="1" applyFont="1" applyFill="1" applyBorder="1" applyAlignment="1">
      <alignment horizontal="center"/>
    </xf>
    <xf numFmtId="165" fontId="2" fillId="0" borderId="40" xfId="2" applyNumberFormat="1" applyFont="1" applyFill="1" applyBorder="1" applyAlignment="1">
      <alignment horizontal="center"/>
    </xf>
    <xf numFmtId="165" fontId="2" fillId="0" borderId="3" xfId="2" applyNumberFormat="1" applyFont="1" applyFill="1" applyBorder="1" applyAlignment="1">
      <alignment horizontal="center"/>
    </xf>
    <xf numFmtId="165" fontId="2" fillId="0" borderId="29" xfId="2" applyNumberFormat="1" applyFont="1" applyFill="1" applyBorder="1" applyAlignment="1">
      <alignment horizontal="center"/>
    </xf>
    <xf numFmtId="165" fontId="2" fillId="0" borderId="42" xfId="2" applyNumberFormat="1" applyFont="1" applyFill="1" applyBorder="1" applyAlignment="1">
      <alignment horizontal="center"/>
    </xf>
    <xf numFmtId="165" fontId="2" fillId="0" borderId="43" xfId="2" applyNumberFormat="1" applyFont="1" applyFill="1" applyBorder="1" applyAlignment="1">
      <alignment horizontal="center"/>
    </xf>
    <xf numFmtId="165" fontId="2" fillId="0" borderId="44" xfId="2" applyNumberFormat="1" applyFont="1" applyFill="1" applyBorder="1" applyAlignment="1">
      <alignment horizontal="center"/>
    </xf>
    <xf numFmtId="165" fontId="2" fillId="0" borderId="45" xfId="2" applyNumberFormat="1" applyFont="1" applyFill="1" applyBorder="1" applyAlignment="1">
      <alignment horizontal="center"/>
    </xf>
    <xf numFmtId="165" fontId="3" fillId="0" borderId="36" xfId="2" applyNumberFormat="1" applyFont="1" applyFill="1" applyBorder="1" applyAlignment="1">
      <alignment horizontal="center"/>
    </xf>
    <xf numFmtId="165" fontId="3" fillId="0" borderId="37" xfId="2" applyNumberFormat="1" applyFont="1" applyFill="1" applyBorder="1" applyAlignment="1">
      <alignment horizontal="center"/>
    </xf>
    <xf numFmtId="165" fontId="3" fillId="0" borderId="38" xfId="2" applyNumberFormat="1" applyFont="1" applyFill="1" applyBorder="1" applyAlignment="1">
      <alignment horizontal="center"/>
    </xf>
    <xf numFmtId="165" fontId="2" fillId="0" borderId="41" xfId="2" applyNumberFormat="1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59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55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5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8" xfId="0" quotePrefix="1" applyFont="1" applyBorder="1" applyAlignment="1">
      <alignment horizontal="center" vertical="center"/>
    </xf>
    <xf numFmtId="0" fontId="3" fillId="0" borderId="49" xfId="0" quotePrefix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1" fontId="3" fillId="0" borderId="74" xfId="0" applyNumberFormat="1" applyFont="1" applyBorder="1" applyAlignment="1">
      <alignment horizontal="center"/>
    </xf>
    <xf numFmtId="0" fontId="3" fillId="0" borderId="75" xfId="0" applyFont="1" applyBorder="1" applyAlignment="1">
      <alignment horizontal="center"/>
    </xf>
    <xf numFmtId="0" fontId="3" fillId="0" borderId="27" xfId="0" applyFont="1" applyBorder="1" applyAlignment="1">
      <alignment horizontal="center" vertical="top"/>
    </xf>
    <xf numFmtId="0" fontId="3" fillId="0" borderId="28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2" fillId="0" borderId="33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2" fillId="0" borderId="3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14" fillId="0" borderId="63" xfId="0" applyFont="1" applyBorder="1" applyAlignment="1">
      <alignment horizontal="left"/>
    </xf>
    <xf numFmtId="0" fontId="14" fillId="0" borderId="64" xfId="0" applyFont="1" applyBorder="1" applyAlignment="1">
      <alignment horizontal="left"/>
    </xf>
    <xf numFmtId="0" fontId="14" fillId="0" borderId="63" xfId="0" applyFont="1" applyBorder="1" applyAlignment="1"/>
    <xf numFmtId="0" fontId="14" fillId="0" borderId="64" xfId="0" applyFont="1" applyBorder="1" applyAlignment="1"/>
    <xf numFmtId="0" fontId="15" fillId="0" borderId="71" xfId="0" applyFont="1" applyBorder="1" applyAlignment="1">
      <alignment horizontal="center"/>
    </xf>
    <xf numFmtId="0" fontId="15" fillId="0" borderId="72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6" fillId="0" borderId="71" xfId="0" applyFont="1" applyBorder="1" applyAlignment="1">
      <alignment horizontal="center"/>
    </xf>
    <xf numFmtId="0" fontId="16" fillId="0" borderId="72" xfId="0" applyFont="1" applyBorder="1" applyAlignment="1">
      <alignment horizontal="center"/>
    </xf>
    <xf numFmtId="0" fontId="16" fillId="0" borderId="3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66" xfId="0" applyFont="1" applyBorder="1" applyAlignment="1">
      <alignment horizontal="center"/>
    </xf>
    <xf numFmtId="0" fontId="15" fillId="0" borderId="49" xfId="0" applyFont="1" applyBorder="1" applyAlignment="1">
      <alignment horizontal="center"/>
    </xf>
    <xf numFmtId="0" fontId="16" fillId="0" borderId="67" xfId="0" applyFont="1" applyBorder="1" applyAlignment="1">
      <alignment horizontal="center"/>
    </xf>
    <xf numFmtId="0" fontId="15" fillId="0" borderId="72" xfId="0" quotePrefix="1" applyFont="1" applyBorder="1" applyAlignment="1">
      <alignment horizontal="center"/>
    </xf>
    <xf numFmtId="0" fontId="15" fillId="0" borderId="38" xfId="0" quotePrefix="1" applyFont="1" applyBorder="1" applyAlignment="1">
      <alignment horizontal="center"/>
    </xf>
  </cellXfs>
  <cellStyles count="3">
    <cellStyle name="Comma" xfId="2" builtinId="3"/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1412614</xdr:colOff>
      <xdr:row>8</xdr:row>
      <xdr:rowOff>7434</xdr:rowOff>
    </xdr:from>
    <xdr:ext cx="2992359" cy="937629"/>
    <xdr:sp macro="" textlink="">
      <xdr:nvSpPr>
        <xdr:cNvPr id="2" name="Rectangle 1"/>
        <xdr:cNvSpPr/>
      </xdr:nvSpPr>
      <xdr:spPr>
        <a:xfrm rot="20631889">
          <a:off x="2804729" y="1538761"/>
          <a:ext cx="29923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N  I  H  I  L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658754</xdr:colOff>
      <xdr:row>7</xdr:row>
      <xdr:rowOff>81192</xdr:rowOff>
    </xdr:from>
    <xdr:ext cx="2472022" cy="781111"/>
    <xdr:sp macro="" textlink="">
      <xdr:nvSpPr>
        <xdr:cNvPr id="2" name="Rectangle 1"/>
        <xdr:cNvSpPr/>
      </xdr:nvSpPr>
      <xdr:spPr>
        <a:xfrm rot="20727644">
          <a:off x="2792354" y="1851377"/>
          <a:ext cx="2472022" cy="781111"/>
        </a:xfrm>
        <a:prstGeom prst="rect">
          <a:avLst/>
        </a:prstGeom>
        <a:solidFill>
          <a:sysClr val="window" lastClr="FFFFFF"/>
        </a:solidFill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4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rgbClr val="FF0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N  I  H  I  L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494631</xdr:colOff>
      <xdr:row>6</xdr:row>
      <xdr:rowOff>63607</xdr:rowOff>
    </xdr:from>
    <xdr:ext cx="2472022" cy="781111"/>
    <xdr:sp macro="" textlink="">
      <xdr:nvSpPr>
        <xdr:cNvPr id="2" name="Rectangle 1"/>
        <xdr:cNvSpPr/>
      </xdr:nvSpPr>
      <xdr:spPr>
        <a:xfrm rot="20727644">
          <a:off x="2571081" y="1597132"/>
          <a:ext cx="2472022" cy="78111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4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N  I  H  I  L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494631</xdr:colOff>
      <xdr:row>6</xdr:row>
      <xdr:rowOff>34299</xdr:rowOff>
    </xdr:from>
    <xdr:ext cx="2472022" cy="781111"/>
    <xdr:sp macro="" textlink="">
      <xdr:nvSpPr>
        <xdr:cNvPr id="2" name="Rectangle 1"/>
        <xdr:cNvSpPr/>
      </xdr:nvSpPr>
      <xdr:spPr>
        <a:xfrm rot="20727644">
          <a:off x="2568150" y="1565626"/>
          <a:ext cx="2472022" cy="78111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4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N  I  H  I  L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571501</xdr:colOff>
      <xdr:row>6</xdr:row>
      <xdr:rowOff>91109</xdr:rowOff>
    </xdr:from>
    <xdr:ext cx="2472022" cy="781111"/>
    <xdr:sp macro="" textlink="">
      <xdr:nvSpPr>
        <xdr:cNvPr id="2" name="Rectangle 1"/>
        <xdr:cNvSpPr/>
      </xdr:nvSpPr>
      <xdr:spPr>
        <a:xfrm rot="20727644">
          <a:off x="1747631" y="1416326"/>
          <a:ext cx="2472022" cy="78111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4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N  I  H  I  L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163651</xdr:colOff>
      <xdr:row>0</xdr:row>
      <xdr:rowOff>126498</xdr:rowOff>
    </xdr:from>
    <xdr:ext cx="4673331" cy="1782924"/>
    <xdr:sp macro="" textlink="">
      <xdr:nvSpPr>
        <xdr:cNvPr id="2" name="Rectangle 1"/>
        <xdr:cNvSpPr/>
      </xdr:nvSpPr>
      <xdr:spPr>
        <a:xfrm>
          <a:off x="163651" y="126498"/>
          <a:ext cx="4673331" cy="1782924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SAMA</a:t>
          </a:r>
          <a:r>
            <a:rPr lang="en-US" sz="5400" b="1" cap="none" spc="0" baseline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NI YANTI</a:t>
          </a:r>
        </a:p>
        <a:p>
          <a:pPr algn="ctr"/>
          <a:r>
            <a:rPr lang="en-US" sz="5400" b="1" cap="none" spc="0" baseline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REKAP PAJAK</a:t>
          </a:r>
          <a:endParaRPr lang="en-US" sz="5400" b="1" cap="none" spc="0">
            <a:ln w="12700">
              <a:solidFill>
                <a:schemeClr val="tx2">
                  <a:satMod val="155000"/>
                </a:schemeClr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577342</xdr:colOff>
      <xdr:row>6</xdr:row>
      <xdr:rowOff>183281</xdr:rowOff>
    </xdr:from>
    <xdr:ext cx="2992359" cy="937629"/>
    <xdr:sp macro="" textlink="">
      <xdr:nvSpPr>
        <xdr:cNvPr id="2" name="Rectangle 1"/>
        <xdr:cNvSpPr/>
      </xdr:nvSpPr>
      <xdr:spPr>
        <a:xfrm rot="20540377">
          <a:off x="3266323" y="1685300"/>
          <a:ext cx="29923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N</a:t>
          </a:r>
          <a:r>
            <a:rPr lang="en-US" sz="5400" b="1" cap="none" spc="0" baseline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 I  H  I  L</a:t>
          </a:r>
          <a:endParaRPr lang="en-US" sz="5400" b="1" cap="none" spc="0">
            <a:ln w="12700">
              <a:solidFill>
                <a:schemeClr val="tx2">
                  <a:satMod val="155000"/>
                </a:schemeClr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359019</xdr:colOff>
      <xdr:row>7</xdr:row>
      <xdr:rowOff>117229</xdr:rowOff>
    </xdr:from>
    <xdr:ext cx="2992359" cy="937629"/>
    <xdr:sp macro="" textlink="">
      <xdr:nvSpPr>
        <xdr:cNvPr id="2" name="Rectangle 1"/>
        <xdr:cNvSpPr/>
      </xdr:nvSpPr>
      <xdr:spPr>
        <a:xfrm rot="20540377">
          <a:off x="3084634" y="1626575"/>
          <a:ext cx="29923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N</a:t>
          </a:r>
          <a:r>
            <a:rPr lang="en-US" sz="5400" b="1" cap="none" spc="0" baseline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 I  H  I  L</a:t>
          </a:r>
          <a:endParaRPr lang="en-US" sz="5400" b="1" cap="none" spc="0">
            <a:ln w="12700">
              <a:solidFill>
                <a:schemeClr val="tx2">
                  <a:satMod val="155000"/>
                </a:schemeClr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894521</xdr:colOff>
      <xdr:row>7</xdr:row>
      <xdr:rowOff>66261</xdr:rowOff>
    </xdr:from>
    <xdr:ext cx="2992359" cy="937629"/>
    <xdr:sp macro="" textlink="">
      <xdr:nvSpPr>
        <xdr:cNvPr id="2" name="Rectangle 1"/>
        <xdr:cNvSpPr/>
      </xdr:nvSpPr>
      <xdr:spPr>
        <a:xfrm rot="20540377">
          <a:off x="3602934" y="1581978"/>
          <a:ext cx="29923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N</a:t>
          </a:r>
          <a:r>
            <a:rPr lang="en-US" sz="5400" b="1" cap="none" spc="0" baseline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 I  H  I  L</a:t>
          </a:r>
          <a:endParaRPr lang="en-US" sz="5400" b="1" cap="none" spc="0">
            <a:ln w="12700">
              <a:solidFill>
                <a:schemeClr val="tx2">
                  <a:satMod val="155000"/>
                </a:schemeClr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E26" sqref="E26"/>
    </sheetView>
  </sheetViews>
  <sheetFormatPr defaultColWidth="9.109375" defaultRowHeight="13.8" x14ac:dyDescent="0.25"/>
  <cols>
    <col min="1" max="1" width="10" style="1" customWidth="1"/>
    <col min="2" max="2" width="46.33203125" style="1" customWidth="1"/>
    <col min="3" max="3" width="19.33203125" style="1" customWidth="1"/>
    <col min="4" max="4" width="17.5546875" style="1" customWidth="1"/>
    <col min="5" max="5" width="9.109375" style="64"/>
    <col min="6" max="6" width="17" style="1" customWidth="1"/>
    <col min="7" max="7" width="11.6640625" style="1" customWidth="1"/>
    <col min="8" max="8" width="18.109375" style="1" bestFit="1" customWidth="1"/>
    <col min="9" max="16384" width="9.109375" style="1"/>
  </cols>
  <sheetData>
    <row r="1" spans="1:7" x14ac:dyDescent="0.25">
      <c r="A1" s="319" t="s">
        <v>161</v>
      </c>
      <c r="B1" s="319"/>
      <c r="C1" s="319"/>
      <c r="D1" s="319"/>
      <c r="E1" s="319"/>
      <c r="F1" s="319"/>
      <c r="G1" s="319"/>
    </row>
    <row r="2" spans="1:7" x14ac:dyDescent="0.25">
      <c r="A2" s="319" t="s">
        <v>162</v>
      </c>
      <c r="B2" s="319"/>
      <c r="C2" s="319"/>
      <c r="D2" s="319"/>
      <c r="E2" s="319"/>
      <c r="F2" s="319"/>
      <c r="G2" s="319"/>
    </row>
    <row r="3" spans="1:7" x14ac:dyDescent="0.25">
      <c r="A3" s="319" t="s">
        <v>163</v>
      </c>
      <c r="B3" s="319"/>
      <c r="C3" s="319"/>
      <c r="D3" s="319"/>
      <c r="E3" s="319"/>
      <c r="F3" s="319"/>
      <c r="G3" s="319"/>
    </row>
    <row r="4" spans="1:7" x14ac:dyDescent="0.25">
      <c r="A4" s="319" t="s">
        <v>373</v>
      </c>
      <c r="B4" s="319"/>
      <c r="C4" s="319"/>
      <c r="D4" s="319"/>
      <c r="E4" s="319"/>
      <c r="F4" s="319"/>
      <c r="G4" s="319"/>
    </row>
    <row r="5" spans="1:7" x14ac:dyDescent="0.25">
      <c r="A5" s="319" t="s">
        <v>164</v>
      </c>
      <c r="B5" s="319"/>
      <c r="C5" s="319"/>
      <c r="D5" s="319"/>
      <c r="E5" s="319"/>
      <c r="F5" s="319"/>
      <c r="G5" s="319"/>
    </row>
    <row r="6" spans="1:7" ht="14.4" thickBot="1" x14ac:dyDescent="0.3">
      <c r="A6" s="9"/>
      <c r="B6" s="9"/>
      <c r="C6" s="9"/>
      <c r="D6" s="9"/>
      <c r="E6" s="46"/>
      <c r="F6" s="9"/>
      <c r="G6" s="9"/>
    </row>
    <row r="7" spans="1:7" x14ac:dyDescent="0.25">
      <c r="A7" s="320" t="s">
        <v>165</v>
      </c>
      <c r="B7" s="322" t="s">
        <v>84</v>
      </c>
      <c r="C7" s="17" t="s">
        <v>166</v>
      </c>
      <c r="D7" s="322" t="s">
        <v>167</v>
      </c>
      <c r="E7" s="322"/>
      <c r="F7" s="322" t="s">
        <v>168</v>
      </c>
      <c r="G7" s="324" t="s">
        <v>169</v>
      </c>
    </row>
    <row r="8" spans="1:7" x14ac:dyDescent="0.25">
      <c r="A8" s="321"/>
      <c r="B8" s="323"/>
      <c r="C8" s="22" t="s">
        <v>18</v>
      </c>
      <c r="D8" s="47" t="s">
        <v>170</v>
      </c>
      <c r="E8" s="48" t="s">
        <v>171</v>
      </c>
      <c r="F8" s="323"/>
      <c r="G8" s="325"/>
    </row>
    <row r="9" spans="1:7" x14ac:dyDescent="0.25">
      <c r="A9" s="49">
        <v>1</v>
      </c>
      <c r="B9" s="50">
        <v>2</v>
      </c>
      <c r="C9" s="50">
        <v>3</v>
      </c>
      <c r="D9" s="50">
        <v>4</v>
      </c>
      <c r="E9" s="51">
        <v>5</v>
      </c>
      <c r="F9" s="50">
        <v>6</v>
      </c>
      <c r="G9" s="52">
        <v>7</v>
      </c>
    </row>
    <row r="10" spans="1:7" x14ac:dyDescent="0.25">
      <c r="A10" s="53" t="s">
        <v>172</v>
      </c>
      <c r="B10" s="54" t="s">
        <v>173</v>
      </c>
      <c r="C10" s="4"/>
      <c r="D10" s="4"/>
      <c r="E10" s="55"/>
      <c r="F10" s="4"/>
      <c r="G10" s="14"/>
    </row>
    <row r="11" spans="1:7" x14ac:dyDescent="0.25">
      <c r="A11" s="53" t="s">
        <v>174</v>
      </c>
      <c r="B11" s="54" t="s">
        <v>175</v>
      </c>
      <c r="C11" s="4"/>
      <c r="D11" s="4"/>
      <c r="E11" s="55"/>
      <c r="F11" s="4"/>
      <c r="G11" s="14"/>
    </row>
    <row r="12" spans="1:7" x14ac:dyDescent="0.25">
      <c r="A12" s="56" t="s">
        <v>176</v>
      </c>
      <c r="B12" s="4" t="s">
        <v>30</v>
      </c>
      <c r="C12" s="57"/>
      <c r="D12" s="57"/>
      <c r="E12" s="55"/>
      <c r="F12" s="58">
        <f>C12-D12</f>
        <v>0</v>
      </c>
      <c r="G12" s="14"/>
    </row>
    <row r="13" spans="1:7" x14ac:dyDescent="0.25">
      <c r="A13" s="56" t="s">
        <v>177</v>
      </c>
      <c r="B13" s="4" t="s">
        <v>31</v>
      </c>
      <c r="C13" s="57"/>
      <c r="D13" s="57"/>
      <c r="E13" s="55"/>
      <c r="F13" s="58">
        <f t="shared" ref="F13:F15" si="0">C13-D13</f>
        <v>0</v>
      </c>
      <c r="G13" s="14"/>
    </row>
    <row r="14" spans="1:7" x14ac:dyDescent="0.25">
      <c r="A14" s="56" t="s">
        <v>178</v>
      </c>
      <c r="B14" s="4" t="s">
        <v>179</v>
      </c>
      <c r="C14" s="57"/>
      <c r="D14" s="57"/>
      <c r="E14" s="55"/>
      <c r="F14" s="58">
        <f t="shared" si="0"/>
        <v>0</v>
      </c>
      <c r="G14" s="14"/>
    </row>
    <row r="15" spans="1:7" x14ac:dyDescent="0.25">
      <c r="A15" s="56" t="s">
        <v>180</v>
      </c>
      <c r="B15" s="4" t="s">
        <v>181</v>
      </c>
      <c r="C15" s="57"/>
      <c r="D15" s="57"/>
      <c r="E15" s="55"/>
      <c r="F15" s="58">
        <f t="shared" si="0"/>
        <v>0</v>
      </c>
      <c r="G15" s="14"/>
    </row>
    <row r="16" spans="1:7" x14ac:dyDescent="0.25">
      <c r="A16" s="314" t="s">
        <v>182</v>
      </c>
      <c r="B16" s="315"/>
      <c r="C16" s="4"/>
      <c r="D16" s="4"/>
      <c r="E16" s="55"/>
      <c r="F16" s="57">
        <f>C16-D16</f>
        <v>0</v>
      </c>
      <c r="G16" s="14"/>
    </row>
    <row r="17" spans="1:8" x14ac:dyDescent="0.25">
      <c r="A17" s="53" t="s">
        <v>183</v>
      </c>
      <c r="B17" s="54" t="s">
        <v>184</v>
      </c>
      <c r="C17" s="4"/>
      <c r="D17" s="4"/>
      <c r="E17" s="55"/>
      <c r="F17" s="57"/>
      <c r="G17" s="14"/>
    </row>
    <row r="18" spans="1:8" x14ac:dyDescent="0.25">
      <c r="A18" s="53" t="s">
        <v>185</v>
      </c>
      <c r="B18" s="54" t="s">
        <v>186</v>
      </c>
      <c r="C18" s="4"/>
      <c r="D18" s="4"/>
      <c r="E18" s="55"/>
      <c r="F18" s="57"/>
      <c r="G18" s="14"/>
    </row>
    <row r="19" spans="1:8" x14ac:dyDescent="0.25">
      <c r="A19" s="56" t="s">
        <v>187</v>
      </c>
      <c r="B19" s="4" t="s">
        <v>188</v>
      </c>
      <c r="C19" s="57"/>
      <c r="D19" s="57"/>
      <c r="E19" s="55"/>
      <c r="F19" s="58">
        <f t="shared" ref="F19:F20" si="1">C19-D19</f>
        <v>0</v>
      </c>
      <c r="G19" s="14"/>
    </row>
    <row r="20" spans="1:8" x14ac:dyDescent="0.25">
      <c r="A20" s="56" t="s">
        <v>189</v>
      </c>
      <c r="B20" s="4" t="s">
        <v>190</v>
      </c>
      <c r="C20" s="57">
        <v>6394078893</v>
      </c>
      <c r="D20" s="57">
        <v>5973426922</v>
      </c>
      <c r="E20" s="55">
        <f>D20/C20</f>
        <v>0.93421226449668704</v>
      </c>
      <c r="F20" s="57">
        <f t="shared" si="1"/>
        <v>420651971</v>
      </c>
      <c r="G20" s="14"/>
    </row>
    <row r="21" spans="1:8" x14ac:dyDescent="0.25">
      <c r="A21" s="314" t="s">
        <v>191</v>
      </c>
      <c r="B21" s="315"/>
      <c r="C21" s="58">
        <f>SUM(C19:C20)</f>
        <v>6394078893</v>
      </c>
      <c r="D21" s="58">
        <f>SUM(D19:D20)</f>
        <v>5973426922</v>
      </c>
      <c r="E21" s="59">
        <f>D21/C21</f>
        <v>0.93421226449668704</v>
      </c>
      <c r="F21" s="58">
        <f>C21-D21</f>
        <v>420651971</v>
      </c>
      <c r="G21" s="14"/>
    </row>
    <row r="22" spans="1:8" x14ac:dyDescent="0.25">
      <c r="A22" s="53" t="s">
        <v>192</v>
      </c>
      <c r="B22" s="54" t="s">
        <v>193</v>
      </c>
      <c r="C22" s="4"/>
      <c r="D22" s="4"/>
      <c r="E22" s="55"/>
      <c r="F22" s="57"/>
      <c r="G22" s="14"/>
    </row>
    <row r="23" spans="1:8" x14ac:dyDescent="0.25">
      <c r="A23" s="56" t="s">
        <v>194</v>
      </c>
      <c r="B23" s="4" t="s">
        <v>195</v>
      </c>
      <c r="C23" s="57"/>
      <c r="D23" s="57"/>
      <c r="E23" s="55"/>
      <c r="F23" s="58">
        <f t="shared" ref="F23:F27" si="2">C23-D23</f>
        <v>0</v>
      </c>
      <c r="G23" s="14"/>
    </row>
    <row r="24" spans="1:8" x14ac:dyDescent="0.25">
      <c r="A24" s="56" t="s">
        <v>196</v>
      </c>
      <c r="B24" s="4" t="s">
        <v>197</v>
      </c>
      <c r="C24" s="57">
        <v>776742000</v>
      </c>
      <c r="D24" s="57">
        <v>723721020</v>
      </c>
      <c r="E24" s="55">
        <f t="shared" ref="E24:E25" si="3">D24/C24</f>
        <v>0.93173926477517632</v>
      </c>
      <c r="F24" s="57">
        <f t="shared" si="2"/>
        <v>53020980</v>
      </c>
      <c r="G24" s="14"/>
    </row>
    <row r="25" spans="1:8" x14ac:dyDescent="0.25">
      <c r="A25" s="56" t="s">
        <v>198</v>
      </c>
      <c r="B25" s="4" t="s">
        <v>199</v>
      </c>
      <c r="C25" s="57">
        <v>757894800</v>
      </c>
      <c r="D25" s="57">
        <v>680746500</v>
      </c>
      <c r="E25" s="55">
        <f t="shared" si="3"/>
        <v>0.89820711264940722</v>
      </c>
      <c r="F25" s="57">
        <f t="shared" si="2"/>
        <v>77148300</v>
      </c>
      <c r="G25" s="14"/>
    </row>
    <row r="26" spans="1:8" x14ac:dyDescent="0.25">
      <c r="A26" s="56" t="s">
        <v>200</v>
      </c>
      <c r="B26" s="4" t="s">
        <v>201</v>
      </c>
      <c r="C26" s="57">
        <v>12000000</v>
      </c>
      <c r="D26" s="57">
        <v>11500000</v>
      </c>
      <c r="E26" s="55"/>
      <c r="F26" s="57">
        <f t="shared" si="2"/>
        <v>500000</v>
      </c>
      <c r="G26" s="14"/>
    </row>
    <row r="27" spans="1:8" x14ac:dyDescent="0.25">
      <c r="A27" s="56" t="s">
        <v>202</v>
      </c>
      <c r="B27" s="4" t="s">
        <v>203</v>
      </c>
      <c r="C27" s="57"/>
      <c r="D27" s="57"/>
      <c r="E27" s="55"/>
      <c r="F27" s="58">
        <f t="shared" si="2"/>
        <v>0</v>
      </c>
      <c r="G27" s="14"/>
    </row>
    <row r="28" spans="1:8" x14ac:dyDescent="0.25">
      <c r="A28" s="314" t="s">
        <v>204</v>
      </c>
      <c r="B28" s="315"/>
      <c r="C28" s="58">
        <f>SUM(C23:C27)</f>
        <v>1546636800</v>
      </c>
      <c r="D28" s="58">
        <f>SUM(D23:D27)</f>
        <v>1415967520</v>
      </c>
      <c r="E28" s="59">
        <f>D28/C28</f>
        <v>0.91551392026880518</v>
      </c>
      <c r="F28" s="58">
        <f>C28-D28</f>
        <v>130669280</v>
      </c>
      <c r="G28" s="14"/>
    </row>
    <row r="29" spans="1:8" ht="3" customHeight="1" x14ac:dyDescent="0.25">
      <c r="A29" s="316"/>
      <c r="B29" s="317"/>
      <c r="C29" s="317"/>
      <c r="D29" s="317"/>
      <c r="E29" s="317"/>
      <c r="F29" s="317"/>
      <c r="G29" s="318"/>
    </row>
    <row r="30" spans="1:8" x14ac:dyDescent="0.25">
      <c r="A30" s="314" t="s">
        <v>205</v>
      </c>
      <c r="B30" s="315"/>
      <c r="C30" s="58">
        <f>C21+C28</f>
        <v>7940715693</v>
      </c>
      <c r="D30" s="58">
        <f>D21+D28</f>
        <v>7389394442</v>
      </c>
      <c r="E30" s="59">
        <f>D30/C30</f>
        <v>0.93057033240895304</v>
      </c>
      <c r="F30" s="57">
        <f>C30-D30</f>
        <v>551321251</v>
      </c>
      <c r="G30" s="14"/>
      <c r="H30" s="60"/>
    </row>
    <row r="31" spans="1:8" ht="3" customHeight="1" x14ac:dyDescent="0.25">
      <c r="A31" s="316"/>
      <c r="B31" s="317"/>
      <c r="C31" s="317"/>
      <c r="D31" s="317"/>
      <c r="E31" s="317"/>
      <c r="F31" s="317"/>
      <c r="G31" s="318"/>
    </row>
    <row r="32" spans="1:8" ht="14.4" thickBot="1" x14ac:dyDescent="0.3">
      <c r="A32" s="312" t="s">
        <v>206</v>
      </c>
      <c r="B32" s="313"/>
      <c r="C32" s="61">
        <f>C16-C30</f>
        <v>-7940715693</v>
      </c>
      <c r="D32" s="61">
        <f>D16-D30</f>
        <v>-7389394442</v>
      </c>
      <c r="E32" s="62"/>
      <c r="F32" s="15"/>
      <c r="G32" s="16"/>
    </row>
    <row r="34" spans="6:6" s="1" customFormat="1" x14ac:dyDescent="0.25">
      <c r="F34" s="18" t="s">
        <v>464</v>
      </c>
    </row>
    <row r="35" spans="6:6" s="1" customFormat="1" x14ac:dyDescent="0.25">
      <c r="F35" s="18" t="s">
        <v>47</v>
      </c>
    </row>
    <row r="36" spans="6:6" s="1" customFormat="1" x14ac:dyDescent="0.25">
      <c r="F36" s="18" t="s">
        <v>48</v>
      </c>
    </row>
    <row r="37" spans="6:6" s="1" customFormat="1" x14ac:dyDescent="0.25">
      <c r="F37" s="18"/>
    </row>
    <row r="38" spans="6:6" s="1" customFormat="1" x14ac:dyDescent="0.25">
      <c r="F38" s="18"/>
    </row>
    <row r="39" spans="6:6" s="1" customFormat="1" x14ac:dyDescent="0.25">
      <c r="F39" s="18"/>
    </row>
    <row r="40" spans="6:6" s="1" customFormat="1" x14ac:dyDescent="0.25">
      <c r="F40" s="63" t="s">
        <v>23</v>
      </c>
    </row>
    <row r="41" spans="6:6" s="1" customFormat="1" x14ac:dyDescent="0.25">
      <c r="F41" s="18" t="s">
        <v>207</v>
      </c>
    </row>
  </sheetData>
  <mergeCells count="17">
    <mergeCell ref="A7:A8"/>
    <mergeCell ref="B7:B8"/>
    <mergeCell ref="D7:E7"/>
    <mergeCell ref="F7:F8"/>
    <mergeCell ref="G7:G8"/>
    <mergeCell ref="A1:G1"/>
    <mergeCell ref="A2:G2"/>
    <mergeCell ref="A3:G3"/>
    <mergeCell ref="A4:G4"/>
    <mergeCell ref="A5:G5"/>
    <mergeCell ref="A32:B32"/>
    <mergeCell ref="A16:B16"/>
    <mergeCell ref="A21:B21"/>
    <mergeCell ref="A28:B28"/>
    <mergeCell ref="A29:G29"/>
    <mergeCell ref="A30:B30"/>
    <mergeCell ref="A31:G3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BreakPreview" zoomScale="130" zoomScaleNormal="100" zoomScaleSheetLayoutView="130" workbookViewId="0">
      <selection activeCell="B8" sqref="B8"/>
    </sheetView>
  </sheetViews>
  <sheetFormatPr defaultColWidth="9.109375" defaultRowHeight="13.8" x14ac:dyDescent="0.25"/>
  <cols>
    <col min="1" max="1" width="4" style="1" customWidth="1"/>
    <col min="2" max="2" width="27.109375" style="1" customWidth="1"/>
    <col min="3" max="3" width="19.6640625" style="1" customWidth="1"/>
    <col min="4" max="7" width="10.109375" style="1" customWidth="1"/>
    <col min="8" max="8" width="16.6640625" style="1" customWidth="1"/>
    <col min="9" max="16384" width="9.109375" style="1"/>
  </cols>
  <sheetData>
    <row r="1" spans="1:8" x14ac:dyDescent="0.25">
      <c r="H1" s="2" t="s">
        <v>92</v>
      </c>
    </row>
    <row r="3" spans="1:8" ht="14.4" thickBot="1" x14ac:dyDescent="0.3">
      <c r="A3" s="319" t="s">
        <v>83</v>
      </c>
      <c r="B3" s="319"/>
      <c r="C3" s="319"/>
      <c r="D3" s="319"/>
      <c r="E3" s="319"/>
      <c r="F3" s="319"/>
      <c r="G3" s="319"/>
      <c r="H3" s="319"/>
    </row>
    <row r="4" spans="1:8" s="36" customFormat="1" ht="45" customHeight="1" x14ac:dyDescent="0.3">
      <c r="A4" s="392" t="s">
        <v>27</v>
      </c>
      <c r="B4" s="395" t="s">
        <v>84</v>
      </c>
      <c r="C4" s="395" t="s">
        <v>85</v>
      </c>
      <c r="D4" s="391" t="s">
        <v>86</v>
      </c>
      <c r="E4" s="391"/>
      <c r="F4" s="391"/>
      <c r="G4" s="391"/>
      <c r="H4" s="398" t="s">
        <v>91</v>
      </c>
    </row>
    <row r="5" spans="1:8" s="36" customFormat="1" x14ac:dyDescent="0.3">
      <c r="A5" s="393"/>
      <c r="B5" s="396"/>
      <c r="C5" s="396"/>
      <c r="D5" s="38" t="s">
        <v>87</v>
      </c>
      <c r="E5" s="38" t="s">
        <v>88</v>
      </c>
      <c r="F5" s="38" t="s">
        <v>89</v>
      </c>
      <c r="G5" s="38" t="s">
        <v>90</v>
      </c>
      <c r="H5" s="399"/>
    </row>
    <row r="6" spans="1:8" x14ac:dyDescent="0.25">
      <c r="A6" s="394"/>
      <c r="B6" s="397"/>
      <c r="C6" s="397"/>
      <c r="D6" s="39" t="s">
        <v>95</v>
      </c>
      <c r="E6" s="40" t="s">
        <v>96</v>
      </c>
      <c r="F6" s="40" t="s">
        <v>97</v>
      </c>
      <c r="G6" s="40" t="s">
        <v>98</v>
      </c>
      <c r="H6" s="400"/>
    </row>
    <row r="7" spans="1:8" ht="24.6" customHeight="1" x14ac:dyDescent="0.25">
      <c r="A7" s="13"/>
      <c r="B7" s="4"/>
      <c r="C7" s="31"/>
      <c r="D7" s="31"/>
      <c r="E7" s="31"/>
      <c r="F7" s="31"/>
      <c r="G7" s="31"/>
      <c r="H7" s="32">
        <f t="shared" ref="H7:H10" si="0">SUM(D7:G7)</f>
        <v>0</v>
      </c>
    </row>
    <row r="8" spans="1:8" ht="18.600000000000001" customHeight="1" x14ac:dyDescent="0.25">
      <c r="A8" s="13"/>
      <c r="B8" s="4"/>
      <c r="C8" s="31"/>
      <c r="D8" s="31"/>
      <c r="E8" s="31"/>
      <c r="F8" s="31"/>
      <c r="G8" s="31"/>
      <c r="H8" s="32">
        <f t="shared" si="0"/>
        <v>0</v>
      </c>
    </row>
    <row r="9" spans="1:8" ht="15.6" customHeight="1" x14ac:dyDescent="0.25">
      <c r="A9" s="13"/>
      <c r="B9" s="4"/>
      <c r="C9" s="31"/>
      <c r="D9" s="31"/>
      <c r="E9" s="31"/>
      <c r="F9" s="31"/>
      <c r="G9" s="31"/>
      <c r="H9" s="32">
        <f t="shared" si="0"/>
        <v>0</v>
      </c>
    </row>
    <row r="10" spans="1:8" ht="37.200000000000003" customHeight="1" x14ac:dyDescent="0.25">
      <c r="A10" s="13"/>
      <c r="B10" s="4"/>
      <c r="C10" s="31"/>
      <c r="D10" s="31"/>
      <c r="E10" s="31"/>
      <c r="F10" s="31"/>
      <c r="G10" s="31"/>
      <c r="H10" s="32">
        <f t="shared" si="0"/>
        <v>0</v>
      </c>
    </row>
    <row r="11" spans="1:8" ht="31.2" customHeight="1" thickBot="1" x14ac:dyDescent="0.3">
      <c r="A11" s="389" t="s">
        <v>33</v>
      </c>
      <c r="B11" s="390"/>
      <c r="C11" s="34">
        <f>SUM(C6:C10)</f>
        <v>0</v>
      </c>
      <c r="D11" s="34">
        <f t="shared" ref="D11:H11" si="1">SUM(D6:D10)</f>
        <v>0</v>
      </c>
      <c r="E11" s="34">
        <f t="shared" si="1"/>
        <v>0</v>
      </c>
      <c r="F11" s="34">
        <f t="shared" si="1"/>
        <v>0</v>
      </c>
      <c r="G11" s="34">
        <f t="shared" si="1"/>
        <v>0</v>
      </c>
      <c r="H11" s="34">
        <f t="shared" si="1"/>
        <v>0</v>
      </c>
    </row>
    <row r="13" spans="1:8" x14ac:dyDescent="0.25">
      <c r="F13" s="388" t="s">
        <v>464</v>
      </c>
      <c r="G13" s="388"/>
      <c r="H13" s="388"/>
    </row>
    <row r="14" spans="1:8" x14ac:dyDescent="0.25">
      <c r="F14" s="388" t="s">
        <v>47</v>
      </c>
      <c r="G14" s="388"/>
      <c r="H14" s="388"/>
    </row>
    <row r="15" spans="1:8" x14ac:dyDescent="0.25">
      <c r="F15" s="388" t="s">
        <v>48</v>
      </c>
      <c r="G15" s="388"/>
      <c r="H15" s="388"/>
    </row>
    <row r="19" spans="6:8" x14ac:dyDescent="0.25">
      <c r="F19" s="386" t="s">
        <v>23</v>
      </c>
      <c r="G19" s="386"/>
      <c r="H19" s="386"/>
    </row>
    <row r="20" spans="6:8" x14ac:dyDescent="0.25">
      <c r="F20" s="387" t="s">
        <v>24</v>
      </c>
      <c r="G20" s="387"/>
      <c r="H20" s="387"/>
    </row>
    <row r="21" spans="6:8" x14ac:dyDescent="0.25">
      <c r="F21" s="388" t="s">
        <v>25</v>
      </c>
      <c r="G21" s="388"/>
      <c r="H21" s="388"/>
    </row>
  </sheetData>
  <mergeCells count="13">
    <mergeCell ref="A3:H3"/>
    <mergeCell ref="F21:H21"/>
    <mergeCell ref="D4:G4"/>
    <mergeCell ref="A11:B11"/>
    <mergeCell ref="A4:A6"/>
    <mergeCell ref="B4:B6"/>
    <mergeCell ref="C4:C6"/>
    <mergeCell ref="H4:H6"/>
    <mergeCell ref="F13:H13"/>
    <mergeCell ref="F14:H14"/>
    <mergeCell ref="F15:H15"/>
    <mergeCell ref="F19:H19"/>
    <mergeCell ref="F20:H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BreakPreview" zoomScale="130" zoomScaleNormal="100" zoomScaleSheetLayoutView="130" workbookViewId="0">
      <selection activeCell="F14" sqref="F14:H14"/>
    </sheetView>
  </sheetViews>
  <sheetFormatPr defaultColWidth="9.109375" defaultRowHeight="13.8" x14ac:dyDescent="0.25"/>
  <cols>
    <col min="1" max="1" width="4" style="1" customWidth="1"/>
    <col min="2" max="2" width="27.109375" style="1" customWidth="1"/>
    <col min="3" max="3" width="19.6640625" style="1" customWidth="1"/>
    <col min="4" max="7" width="10.109375" style="1" customWidth="1"/>
    <col min="8" max="8" width="16.6640625" style="1" customWidth="1"/>
    <col min="9" max="16384" width="9.109375" style="1"/>
  </cols>
  <sheetData>
    <row r="1" spans="1:8" x14ac:dyDescent="0.25">
      <c r="H1" s="2" t="s">
        <v>93</v>
      </c>
    </row>
    <row r="3" spans="1:8" ht="14.4" thickBot="1" x14ac:dyDescent="0.3">
      <c r="A3" s="319" t="s">
        <v>94</v>
      </c>
      <c r="B3" s="319"/>
      <c r="C3" s="319"/>
      <c r="D3" s="319"/>
      <c r="E3" s="319"/>
      <c r="F3" s="319"/>
      <c r="G3" s="319"/>
      <c r="H3" s="319"/>
    </row>
    <row r="4" spans="1:8" s="36" customFormat="1" ht="45" customHeight="1" x14ac:dyDescent="0.3">
      <c r="A4" s="392" t="s">
        <v>27</v>
      </c>
      <c r="B4" s="395" t="s">
        <v>84</v>
      </c>
      <c r="C4" s="395" t="s">
        <v>85</v>
      </c>
      <c r="D4" s="391" t="s">
        <v>86</v>
      </c>
      <c r="E4" s="391"/>
      <c r="F4" s="391"/>
      <c r="G4" s="391"/>
      <c r="H4" s="398" t="s">
        <v>91</v>
      </c>
    </row>
    <row r="5" spans="1:8" s="36" customFormat="1" x14ac:dyDescent="0.3">
      <c r="A5" s="393"/>
      <c r="B5" s="396"/>
      <c r="C5" s="396"/>
      <c r="D5" s="38" t="s">
        <v>99</v>
      </c>
      <c r="E5" s="38" t="s">
        <v>100</v>
      </c>
      <c r="F5" s="38" t="s">
        <v>101</v>
      </c>
      <c r="G5" s="38" t="s">
        <v>102</v>
      </c>
      <c r="H5" s="399"/>
    </row>
    <row r="6" spans="1:8" x14ac:dyDescent="0.25">
      <c r="A6" s="394"/>
      <c r="B6" s="397"/>
      <c r="C6" s="397"/>
      <c r="D6" s="39" t="s">
        <v>95</v>
      </c>
      <c r="E6" s="40" t="s">
        <v>96</v>
      </c>
      <c r="F6" s="40" t="s">
        <v>97</v>
      </c>
      <c r="G6" s="40" t="s">
        <v>98</v>
      </c>
      <c r="H6" s="400"/>
    </row>
    <row r="7" spans="1:8" x14ac:dyDescent="0.25">
      <c r="A7" s="13"/>
      <c r="B7" s="4"/>
      <c r="C7" s="31"/>
      <c r="D7" s="31"/>
      <c r="E7" s="31"/>
      <c r="F7" s="31"/>
      <c r="G7" s="31"/>
      <c r="H7" s="32">
        <f t="shared" ref="H7:H10" si="0">SUM(D7:G7)</f>
        <v>0</v>
      </c>
    </row>
    <row r="8" spans="1:8" x14ac:dyDescent="0.25">
      <c r="A8" s="13"/>
      <c r="B8" s="4"/>
      <c r="C8" s="31"/>
      <c r="D8" s="31"/>
      <c r="E8" s="31"/>
      <c r="F8" s="31"/>
      <c r="G8" s="31"/>
      <c r="H8" s="32">
        <f t="shared" si="0"/>
        <v>0</v>
      </c>
    </row>
    <row r="9" spans="1:8" x14ac:dyDescent="0.25">
      <c r="A9" s="13"/>
      <c r="B9" s="4"/>
      <c r="C9" s="31"/>
      <c r="D9" s="31"/>
      <c r="E9" s="31"/>
      <c r="F9" s="31"/>
      <c r="G9" s="31"/>
      <c r="H9" s="32">
        <f t="shared" si="0"/>
        <v>0</v>
      </c>
    </row>
    <row r="10" spans="1:8" x14ac:dyDescent="0.25">
      <c r="A10" s="13"/>
      <c r="B10" s="4"/>
      <c r="C10" s="31"/>
      <c r="D10" s="31"/>
      <c r="E10" s="31"/>
      <c r="F10" s="31"/>
      <c r="G10" s="31"/>
      <c r="H10" s="32">
        <f t="shared" si="0"/>
        <v>0</v>
      </c>
    </row>
    <row r="11" spans="1:8" ht="14.4" thickBot="1" x14ac:dyDescent="0.3">
      <c r="A11" s="389" t="s">
        <v>33</v>
      </c>
      <c r="B11" s="390"/>
      <c r="C11" s="34">
        <f>SUM(C6:C10)</f>
        <v>0</v>
      </c>
      <c r="D11" s="34">
        <f t="shared" ref="D11:H11" si="1">SUM(D6:D10)</f>
        <v>0</v>
      </c>
      <c r="E11" s="34">
        <f t="shared" si="1"/>
        <v>0</v>
      </c>
      <c r="F11" s="34">
        <f t="shared" si="1"/>
        <v>0</v>
      </c>
      <c r="G11" s="34">
        <f t="shared" si="1"/>
        <v>0</v>
      </c>
      <c r="H11" s="34">
        <f t="shared" si="1"/>
        <v>0</v>
      </c>
    </row>
    <row r="13" spans="1:8" x14ac:dyDescent="0.25">
      <c r="F13" s="388" t="s">
        <v>464</v>
      </c>
      <c r="G13" s="388"/>
      <c r="H13" s="388"/>
    </row>
    <row r="14" spans="1:8" x14ac:dyDescent="0.25">
      <c r="F14" s="388" t="s">
        <v>47</v>
      </c>
      <c r="G14" s="388"/>
      <c r="H14" s="388"/>
    </row>
    <row r="15" spans="1:8" x14ac:dyDescent="0.25">
      <c r="F15" s="388" t="s">
        <v>48</v>
      </c>
      <c r="G15" s="388"/>
      <c r="H15" s="388"/>
    </row>
    <row r="19" spans="6:8" x14ac:dyDescent="0.25">
      <c r="F19" s="386" t="s">
        <v>23</v>
      </c>
      <c r="G19" s="386"/>
      <c r="H19" s="386"/>
    </row>
    <row r="20" spans="6:8" x14ac:dyDescent="0.25">
      <c r="F20" s="387" t="s">
        <v>24</v>
      </c>
      <c r="G20" s="387"/>
      <c r="H20" s="387"/>
    </row>
    <row r="21" spans="6:8" x14ac:dyDescent="0.25">
      <c r="F21" s="388" t="s">
        <v>25</v>
      </c>
      <c r="G21" s="388"/>
      <c r="H21" s="388"/>
    </row>
  </sheetData>
  <mergeCells count="13">
    <mergeCell ref="F21:H21"/>
    <mergeCell ref="A11:B11"/>
    <mergeCell ref="F13:H13"/>
    <mergeCell ref="F14:H14"/>
    <mergeCell ref="F15:H15"/>
    <mergeCell ref="F19:H19"/>
    <mergeCell ref="F20:H20"/>
    <mergeCell ref="A3:H3"/>
    <mergeCell ref="A4:A6"/>
    <mergeCell ref="B4:B6"/>
    <mergeCell ref="C4:C6"/>
    <mergeCell ref="D4:G4"/>
    <mergeCell ref="H4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BreakPreview" zoomScale="130" zoomScaleNormal="100" zoomScaleSheetLayoutView="130" workbookViewId="0">
      <selection activeCell="G10" sqref="G10"/>
    </sheetView>
  </sheetViews>
  <sheetFormatPr defaultColWidth="9.109375" defaultRowHeight="13.8" x14ac:dyDescent="0.25"/>
  <cols>
    <col min="1" max="1" width="4" style="1" customWidth="1"/>
    <col min="2" max="2" width="27.109375" style="1" customWidth="1"/>
    <col min="3" max="3" width="19.6640625" style="1" customWidth="1"/>
    <col min="4" max="7" width="10.109375" style="1" customWidth="1"/>
    <col min="8" max="8" width="16.6640625" style="1" customWidth="1"/>
    <col min="9" max="16384" width="9.109375" style="1"/>
  </cols>
  <sheetData>
    <row r="1" spans="1:8" x14ac:dyDescent="0.25">
      <c r="H1" s="2" t="s">
        <v>103</v>
      </c>
    </row>
    <row r="3" spans="1:8" ht="14.4" thickBot="1" x14ac:dyDescent="0.3">
      <c r="A3" s="319" t="s">
        <v>104</v>
      </c>
      <c r="B3" s="319"/>
      <c r="C3" s="319"/>
      <c r="D3" s="319"/>
      <c r="E3" s="319"/>
      <c r="F3" s="319"/>
      <c r="G3" s="319"/>
      <c r="H3" s="319"/>
    </row>
    <row r="4" spans="1:8" s="36" customFormat="1" ht="45" customHeight="1" x14ac:dyDescent="0.3">
      <c r="A4" s="392" t="s">
        <v>27</v>
      </c>
      <c r="B4" s="395" t="s">
        <v>84</v>
      </c>
      <c r="C4" s="395" t="s">
        <v>85</v>
      </c>
      <c r="D4" s="391" t="s">
        <v>86</v>
      </c>
      <c r="E4" s="391"/>
      <c r="F4" s="391"/>
      <c r="G4" s="391"/>
      <c r="H4" s="398" t="s">
        <v>91</v>
      </c>
    </row>
    <row r="5" spans="1:8" s="36" customFormat="1" x14ac:dyDescent="0.3">
      <c r="A5" s="393"/>
      <c r="B5" s="396"/>
      <c r="C5" s="396"/>
      <c r="D5" s="38" t="s">
        <v>99</v>
      </c>
      <c r="E5" s="38" t="s">
        <v>100</v>
      </c>
      <c r="F5" s="38" t="s">
        <v>101</v>
      </c>
      <c r="G5" s="38" t="s">
        <v>102</v>
      </c>
      <c r="H5" s="399"/>
    </row>
    <row r="6" spans="1:8" x14ac:dyDescent="0.25">
      <c r="A6" s="394"/>
      <c r="B6" s="397"/>
      <c r="C6" s="397"/>
      <c r="D6" s="39" t="s">
        <v>95</v>
      </c>
      <c r="E6" s="40" t="s">
        <v>96</v>
      </c>
      <c r="F6" s="40" t="s">
        <v>97</v>
      </c>
      <c r="G6" s="40" t="s">
        <v>98</v>
      </c>
      <c r="H6" s="400"/>
    </row>
    <row r="7" spans="1:8" x14ac:dyDescent="0.25">
      <c r="A7" s="13"/>
      <c r="B7" s="4"/>
      <c r="C7" s="31"/>
      <c r="D7" s="31"/>
      <c r="E7" s="31"/>
      <c r="F7" s="31"/>
      <c r="G7" s="31"/>
      <c r="H7" s="32">
        <f t="shared" ref="H7:H10" si="0">SUM(D7:G7)</f>
        <v>0</v>
      </c>
    </row>
    <row r="8" spans="1:8" x14ac:dyDescent="0.25">
      <c r="A8" s="13"/>
      <c r="B8" s="4"/>
      <c r="C8" s="31"/>
      <c r="D8" s="31"/>
      <c r="E8" s="31"/>
      <c r="F8" s="31"/>
      <c r="G8" s="31"/>
      <c r="H8" s="32">
        <f t="shared" si="0"/>
        <v>0</v>
      </c>
    </row>
    <row r="9" spans="1:8" x14ac:dyDescent="0.25">
      <c r="A9" s="13"/>
      <c r="B9" s="4"/>
      <c r="C9" s="31"/>
      <c r="D9" s="31"/>
      <c r="E9" s="31"/>
      <c r="F9" s="31"/>
      <c r="G9" s="31"/>
      <c r="H9" s="32">
        <f t="shared" si="0"/>
        <v>0</v>
      </c>
    </row>
    <row r="10" spans="1:8" x14ac:dyDescent="0.25">
      <c r="A10" s="13"/>
      <c r="B10" s="4"/>
      <c r="C10" s="31"/>
      <c r="D10" s="31"/>
      <c r="E10" s="31"/>
      <c r="F10" s="31"/>
      <c r="G10" s="31"/>
      <c r="H10" s="32">
        <f t="shared" si="0"/>
        <v>0</v>
      </c>
    </row>
    <row r="11" spans="1:8" ht="14.4" thickBot="1" x14ac:dyDescent="0.3">
      <c r="A11" s="389" t="s">
        <v>33</v>
      </c>
      <c r="B11" s="390"/>
      <c r="C11" s="34">
        <f>SUM(C6:C10)</f>
        <v>0</v>
      </c>
      <c r="D11" s="34">
        <f t="shared" ref="D11:H11" si="1">SUM(D6:D10)</f>
        <v>0</v>
      </c>
      <c r="E11" s="34">
        <f t="shared" si="1"/>
        <v>0</v>
      </c>
      <c r="F11" s="34">
        <f t="shared" si="1"/>
        <v>0</v>
      </c>
      <c r="G11" s="34">
        <f t="shared" si="1"/>
        <v>0</v>
      </c>
      <c r="H11" s="34">
        <f t="shared" si="1"/>
        <v>0</v>
      </c>
    </row>
    <row r="13" spans="1:8" x14ac:dyDescent="0.25">
      <c r="F13" s="388" t="s">
        <v>464</v>
      </c>
      <c r="G13" s="388"/>
      <c r="H13" s="388"/>
    </row>
    <row r="14" spans="1:8" x14ac:dyDescent="0.25">
      <c r="F14" s="388" t="s">
        <v>47</v>
      </c>
      <c r="G14" s="388"/>
      <c r="H14" s="388"/>
    </row>
    <row r="15" spans="1:8" x14ac:dyDescent="0.25">
      <c r="F15" s="388" t="s">
        <v>48</v>
      </c>
      <c r="G15" s="388"/>
      <c r="H15" s="388"/>
    </row>
    <row r="19" spans="6:8" x14ac:dyDescent="0.25">
      <c r="F19" s="386" t="s">
        <v>23</v>
      </c>
      <c r="G19" s="386"/>
      <c r="H19" s="386"/>
    </row>
    <row r="20" spans="6:8" x14ac:dyDescent="0.25">
      <c r="F20" s="387" t="s">
        <v>24</v>
      </c>
      <c r="G20" s="387"/>
      <c r="H20" s="387"/>
    </row>
    <row r="21" spans="6:8" x14ac:dyDescent="0.25">
      <c r="F21" s="388" t="s">
        <v>25</v>
      </c>
      <c r="G21" s="388"/>
      <c r="H21" s="388"/>
    </row>
  </sheetData>
  <mergeCells count="13">
    <mergeCell ref="F21:H21"/>
    <mergeCell ref="A11:B11"/>
    <mergeCell ref="F13:H13"/>
    <mergeCell ref="F14:H14"/>
    <mergeCell ref="F15:H15"/>
    <mergeCell ref="F19:H19"/>
    <mergeCell ref="F20:H20"/>
    <mergeCell ref="A3:H3"/>
    <mergeCell ref="A4:A6"/>
    <mergeCell ref="B4:B6"/>
    <mergeCell ref="C4:C6"/>
    <mergeCell ref="D4:G4"/>
    <mergeCell ref="H4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horizontalDpi="360" verticalDpi="36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="115" zoomScaleNormal="100" zoomScaleSheetLayoutView="115" workbookViewId="0">
      <selection activeCell="E9" sqref="E9"/>
    </sheetView>
  </sheetViews>
  <sheetFormatPr defaultColWidth="9.109375" defaultRowHeight="13.8" x14ac:dyDescent="0.25"/>
  <cols>
    <col min="1" max="1" width="5.33203125" style="1" customWidth="1"/>
    <col min="2" max="2" width="12.33203125" style="1" customWidth="1"/>
    <col min="3" max="3" width="24.33203125" style="1" customWidth="1"/>
    <col min="4" max="4" width="23.109375" style="1" customWidth="1"/>
    <col min="5" max="5" width="19.5546875" style="1" customWidth="1"/>
    <col min="6" max="16384" width="9.109375" style="1"/>
  </cols>
  <sheetData>
    <row r="1" spans="1:6" x14ac:dyDescent="0.25">
      <c r="E1" s="2" t="s">
        <v>110</v>
      </c>
    </row>
    <row r="3" spans="1:6" x14ac:dyDescent="0.25">
      <c r="A3" s="319" t="s">
        <v>105</v>
      </c>
      <c r="B3" s="319"/>
      <c r="C3" s="319"/>
      <c r="D3" s="319"/>
      <c r="E3" s="319"/>
    </row>
    <row r="4" spans="1:6" ht="14.4" thickBot="1" x14ac:dyDescent="0.3">
      <c r="A4" s="319" t="s">
        <v>106</v>
      </c>
      <c r="B4" s="319"/>
      <c r="C4" s="319"/>
      <c r="D4" s="319"/>
      <c r="E4" s="319"/>
    </row>
    <row r="5" spans="1:6" s="36" customFormat="1" ht="27.6" x14ac:dyDescent="0.3">
      <c r="A5" s="41" t="s">
        <v>27</v>
      </c>
      <c r="B5" s="42" t="s">
        <v>84</v>
      </c>
      <c r="C5" s="42" t="s">
        <v>107</v>
      </c>
      <c r="D5" s="42" t="s">
        <v>108</v>
      </c>
      <c r="E5" s="43" t="s">
        <v>109</v>
      </c>
    </row>
    <row r="6" spans="1:6" x14ac:dyDescent="0.25">
      <c r="A6" s="13"/>
      <c r="B6" s="4"/>
      <c r="C6" s="31"/>
      <c r="D6" s="31"/>
      <c r="E6" s="32">
        <f>SUM(C6:D6)</f>
        <v>0</v>
      </c>
    </row>
    <row r="7" spans="1:6" x14ac:dyDescent="0.25">
      <c r="A7" s="13"/>
      <c r="B7" s="4"/>
      <c r="C7" s="31"/>
      <c r="D7" s="31"/>
      <c r="E7" s="32">
        <f t="shared" ref="E7:E12" si="0">SUM(C7:D7)</f>
        <v>0</v>
      </c>
    </row>
    <row r="8" spans="1:6" x14ac:dyDescent="0.25">
      <c r="A8" s="13"/>
      <c r="B8" s="4"/>
      <c r="C8" s="31"/>
      <c r="D8" s="31"/>
      <c r="E8" s="32">
        <f t="shared" si="0"/>
        <v>0</v>
      </c>
    </row>
    <row r="9" spans="1:6" x14ac:dyDescent="0.25">
      <c r="A9" s="13"/>
      <c r="B9" s="4"/>
      <c r="C9" s="31"/>
      <c r="D9" s="31"/>
      <c r="E9" s="32">
        <f t="shared" si="0"/>
        <v>0</v>
      </c>
    </row>
    <row r="10" spans="1:6" x14ac:dyDescent="0.25">
      <c r="A10" s="13"/>
      <c r="B10" s="4"/>
      <c r="C10" s="31"/>
      <c r="D10" s="31"/>
      <c r="E10" s="32">
        <f t="shared" si="0"/>
        <v>0</v>
      </c>
    </row>
    <row r="11" spans="1:6" x14ac:dyDescent="0.25">
      <c r="A11" s="13"/>
      <c r="B11" s="4"/>
      <c r="C11" s="31"/>
      <c r="D11" s="31"/>
      <c r="E11" s="32">
        <f t="shared" si="0"/>
        <v>0</v>
      </c>
    </row>
    <row r="12" spans="1:6" x14ac:dyDescent="0.25">
      <c r="A12" s="13"/>
      <c r="B12" s="4"/>
      <c r="C12" s="31"/>
      <c r="D12" s="31"/>
      <c r="E12" s="32">
        <f t="shared" si="0"/>
        <v>0</v>
      </c>
    </row>
    <row r="13" spans="1:6" ht="14.4" thickBot="1" x14ac:dyDescent="0.3">
      <c r="A13" s="389" t="s">
        <v>33</v>
      </c>
      <c r="B13" s="390"/>
      <c r="C13" s="34">
        <f>SUM(C6:C12)</f>
        <v>0</v>
      </c>
      <c r="D13" s="34">
        <f t="shared" ref="D13:E13" si="1">SUM(D6:D12)</f>
        <v>0</v>
      </c>
      <c r="E13" s="44">
        <f t="shared" si="1"/>
        <v>0</v>
      </c>
    </row>
    <row r="15" spans="1:6" x14ac:dyDescent="0.25">
      <c r="D15" s="388" t="s">
        <v>464</v>
      </c>
      <c r="E15" s="388"/>
      <c r="F15" s="24"/>
    </row>
    <row r="16" spans="1:6" x14ac:dyDescent="0.25">
      <c r="D16" s="388" t="s">
        <v>47</v>
      </c>
      <c r="E16" s="388"/>
      <c r="F16" s="24"/>
    </row>
    <row r="17" spans="4:6" x14ac:dyDescent="0.25">
      <c r="D17" s="388" t="s">
        <v>48</v>
      </c>
      <c r="E17" s="388"/>
      <c r="F17" s="24"/>
    </row>
    <row r="21" spans="4:6" x14ac:dyDescent="0.25">
      <c r="D21" s="386" t="s">
        <v>23</v>
      </c>
      <c r="E21" s="386"/>
      <c r="F21" s="25"/>
    </row>
    <row r="22" spans="4:6" ht="9.75" customHeight="1" x14ac:dyDescent="0.25">
      <c r="D22" s="387" t="s">
        <v>24</v>
      </c>
      <c r="E22" s="387"/>
      <c r="F22" s="26"/>
    </row>
    <row r="23" spans="4:6" x14ac:dyDescent="0.25">
      <c r="D23" s="388" t="s">
        <v>25</v>
      </c>
      <c r="E23" s="388"/>
      <c r="F23" s="24"/>
    </row>
  </sheetData>
  <mergeCells count="9">
    <mergeCell ref="D23:E23"/>
    <mergeCell ref="A3:E3"/>
    <mergeCell ref="A4:E4"/>
    <mergeCell ref="A13:B13"/>
    <mergeCell ref="D15:E15"/>
    <mergeCell ref="D16:E16"/>
    <mergeCell ref="D17:E17"/>
    <mergeCell ref="D21:E21"/>
    <mergeCell ref="D22:E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horizontalDpi="360" verticalDpi="36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view="pageBreakPreview" zoomScale="130" zoomScaleNormal="100" zoomScaleSheetLayoutView="130" workbookViewId="0">
      <selection activeCell="F7" sqref="F7"/>
    </sheetView>
  </sheetViews>
  <sheetFormatPr defaultColWidth="9.109375" defaultRowHeight="13.8" x14ac:dyDescent="0.25"/>
  <cols>
    <col min="1" max="1" width="5.88671875" style="1" customWidth="1"/>
    <col min="2" max="2" width="20.109375" style="1" customWidth="1"/>
    <col min="3" max="3" width="13.109375" style="1" customWidth="1"/>
    <col min="4" max="4" width="15" style="1" customWidth="1"/>
    <col min="5" max="5" width="14.6640625" style="1" customWidth="1"/>
    <col min="6" max="6" width="20.5546875" style="1" customWidth="1"/>
    <col min="7" max="16384" width="9.109375" style="1"/>
  </cols>
  <sheetData>
    <row r="1" spans="1:6" x14ac:dyDescent="0.25">
      <c r="F1" s="2" t="s">
        <v>114</v>
      </c>
    </row>
    <row r="3" spans="1:6" ht="14.4" thickBot="1" x14ac:dyDescent="0.3">
      <c r="A3" s="319" t="s">
        <v>111</v>
      </c>
      <c r="B3" s="319"/>
      <c r="C3" s="319"/>
      <c r="D3" s="319"/>
      <c r="E3" s="319"/>
      <c r="F3" s="319"/>
    </row>
    <row r="4" spans="1:6" s="35" customFormat="1" ht="41.4" x14ac:dyDescent="0.25">
      <c r="A4" s="41" t="s">
        <v>27</v>
      </c>
      <c r="B4" s="42" t="s">
        <v>84</v>
      </c>
      <c r="C4" s="42" t="s">
        <v>115</v>
      </c>
      <c r="D4" s="42" t="s">
        <v>116</v>
      </c>
      <c r="E4" s="42" t="s">
        <v>112</v>
      </c>
      <c r="F4" s="43" t="s">
        <v>113</v>
      </c>
    </row>
    <row r="5" spans="1:6" x14ac:dyDescent="0.25">
      <c r="A5" s="13">
        <v>1</v>
      </c>
      <c r="B5" s="4" t="s">
        <v>591</v>
      </c>
      <c r="C5" s="31">
        <v>24479980</v>
      </c>
      <c r="D5" s="308">
        <v>3352498.5</v>
      </c>
      <c r="E5" s="308">
        <f>C5-D5</f>
        <v>21127481.5</v>
      </c>
      <c r="F5" s="14" t="s">
        <v>280</v>
      </c>
    </row>
    <row r="6" spans="1:6" x14ac:dyDescent="0.25">
      <c r="A6" s="13"/>
      <c r="B6" s="4"/>
      <c r="C6" s="4"/>
      <c r="D6" s="4"/>
      <c r="E6" s="4"/>
      <c r="F6" s="14"/>
    </row>
    <row r="7" spans="1:6" x14ac:dyDescent="0.25">
      <c r="A7" s="13"/>
      <c r="B7" s="4"/>
      <c r="C7" s="4"/>
      <c r="D7" s="4"/>
      <c r="E7" s="4"/>
      <c r="F7" s="14"/>
    </row>
    <row r="8" spans="1:6" x14ac:dyDescent="0.25">
      <c r="A8" s="13"/>
      <c r="B8" s="4"/>
      <c r="C8" s="4"/>
      <c r="D8" s="4"/>
      <c r="E8" s="4"/>
      <c r="F8" s="14"/>
    </row>
    <row r="9" spans="1:6" x14ac:dyDescent="0.25">
      <c r="A9" s="13"/>
      <c r="B9" s="4"/>
      <c r="C9" s="4"/>
      <c r="D9" s="4"/>
      <c r="E9" s="4"/>
      <c r="F9" s="14"/>
    </row>
    <row r="10" spans="1:6" x14ac:dyDescent="0.25">
      <c r="A10" s="13"/>
      <c r="B10" s="4"/>
      <c r="C10" s="4"/>
      <c r="D10" s="4"/>
      <c r="E10" s="4"/>
      <c r="F10" s="14"/>
    </row>
    <row r="11" spans="1:6" ht="14.4" thickBot="1" x14ac:dyDescent="0.3">
      <c r="A11" s="389" t="s">
        <v>33</v>
      </c>
      <c r="B11" s="390"/>
      <c r="C11" s="34">
        <f>SUM(C5:C10)</f>
        <v>24479980</v>
      </c>
      <c r="D11" s="309">
        <f t="shared" ref="D11:E11" si="0">SUM(D5:D10)</f>
        <v>3352498.5</v>
      </c>
      <c r="E11" s="309">
        <f t="shared" si="0"/>
        <v>21127481.5</v>
      </c>
      <c r="F11" s="16"/>
    </row>
    <row r="13" spans="1:6" x14ac:dyDescent="0.25">
      <c r="E13" s="388" t="s">
        <v>464</v>
      </c>
      <c r="F13" s="388"/>
    </row>
    <row r="14" spans="1:6" x14ac:dyDescent="0.25">
      <c r="E14" s="388" t="s">
        <v>47</v>
      </c>
      <c r="F14" s="388"/>
    </row>
    <row r="15" spans="1:6" x14ac:dyDescent="0.25">
      <c r="E15" s="388" t="s">
        <v>48</v>
      </c>
      <c r="F15" s="388"/>
    </row>
    <row r="19" spans="5:6" x14ac:dyDescent="0.25">
      <c r="E19" s="386" t="s">
        <v>23</v>
      </c>
      <c r="F19" s="386"/>
    </row>
    <row r="20" spans="5:6" ht="9.75" customHeight="1" x14ac:dyDescent="0.25">
      <c r="E20" s="387" t="s">
        <v>24</v>
      </c>
      <c r="F20" s="387"/>
    </row>
    <row r="21" spans="5:6" x14ac:dyDescent="0.25">
      <c r="E21" s="388" t="s">
        <v>25</v>
      </c>
      <c r="F21" s="388"/>
    </row>
  </sheetData>
  <mergeCells count="8">
    <mergeCell ref="E20:F20"/>
    <mergeCell ref="E21:F21"/>
    <mergeCell ref="A3:F3"/>
    <mergeCell ref="A11:B11"/>
    <mergeCell ref="E13:F13"/>
    <mergeCell ref="E14:F14"/>
    <mergeCell ref="E15:F15"/>
    <mergeCell ref="E19:F19"/>
  </mergeCells>
  <pageMargins left="0.7" right="0.7" top="0.75" bottom="0.75" header="0.3" footer="0.3"/>
  <pageSetup paperSize="9" scale="96" orientation="portrait" horizontalDpi="360" verticalDpi="36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1" sqref="J11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topLeftCell="C1" zoomScale="115" zoomScaleNormal="100" zoomScaleSheetLayoutView="115" workbookViewId="0">
      <selection activeCell="E12" sqref="E12"/>
    </sheetView>
  </sheetViews>
  <sheetFormatPr defaultColWidth="9.109375" defaultRowHeight="13.8" x14ac:dyDescent="0.25"/>
  <cols>
    <col min="1" max="1" width="9.109375" style="1"/>
    <col min="2" max="2" width="18" style="1" customWidth="1"/>
    <col min="3" max="3" width="26.44140625" style="1" customWidth="1"/>
    <col min="4" max="4" width="17" style="1" customWidth="1"/>
    <col min="5" max="5" width="19.44140625" style="1" customWidth="1"/>
    <col min="6" max="6" width="18.6640625" style="1" customWidth="1"/>
    <col min="7" max="7" width="18.44140625" style="1" customWidth="1"/>
    <col min="8" max="16384" width="9.109375" style="1"/>
  </cols>
  <sheetData>
    <row r="1" spans="1:7" x14ac:dyDescent="0.25">
      <c r="G1" s="2" t="s">
        <v>123</v>
      </c>
    </row>
    <row r="3" spans="1:7" ht="14.4" thickBot="1" x14ac:dyDescent="0.3">
      <c r="A3" s="401" t="s">
        <v>117</v>
      </c>
      <c r="B3" s="402"/>
      <c r="C3" s="402"/>
      <c r="D3" s="402"/>
      <c r="E3" s="402"/>
      <c r="F3" s="402"/>
      <c r="G3" s="403"/>
    </row>
    <row r="4" spans="1:7" s="36" customFormat="1" ht="27.6" x14ac:dyDescent="0.3">
      <c r="A4" s="41" t="s">
        <v>27</v>
      </c>
      <c r="B4" s="42" t="s">
        <v>118</v>
      </c>
      <c r="C4" s="42" t="s">
        <v>84</v>
      </c>
      <c r="D4" s="42" t="s">
        <v>119</v>
      </c>
      <c r="E4" s="42" t="s">
        <v>120</v>
      </c>
      <c r="F4" s="42" t="s">
        <v>121</v>
      </c>
      <c r="G4" s="43" t="s">
        <v>122</v>
      </c>
    </row>
    <row r="5" spans="1:7" x14ac:dyDescent="0.25">
      <c r="A5" s="13"/>
      <c r="B5" s="4"/>
      <c r="C5" s="4"/>
      <c r="D5" s="31"/>
      <c r="E5" s="31"/>
      <c r="F5" s="31"/>
      <c r="G5" s="32">
        <f>SUM(D5:F5)</f>
        <v>0</v>
      </c>
    </row>
    <row r="6" spans="1:7" x14ac:dyDescent="0.25">
      <c r="A6" s="13"/>
      <c r="B6" s="4"/>
      <c r="C6" s="4"/>
      <c r="D6" s="31"/>
      <c r="E6" s="31"/>
      <c r="F6" s="31"/>
      <c r="G6" s="32">
        <f t="shared" ref="G6:G12" si="0">SUM(D6:F6)</f>
        <v>0</v>
      </c>
    </row>
    <row r="7" spans="1:7" x14ac:dyDescent="0.25">
      <c r="A7" s="13"/>
      <c r="B7" s="4"/>
      <c r="C7" s="4"/>
      <c r="D7" s="31"/>
      <c r="E7" s="31"/>
      <c r="F7" s="31"/>
      <c r="G7" s="32">
        <f t="shared" si="0"/>
        <v>0</v>
      </c>
    </row>
    <row r="8" spans="1:7" x14ac:dyDescent="0.25">
      <c r="A8" s="13"/>
      <c r="B8" s="4"/>
      <c r="C8" s="4"/>
      <c r="D8" s="31"/>
      <c r="E8" s="31"/>
      <c r="F8" s="31"/>
      <c r="G8" s="32">
        <f t="shared" si="0"/>
        <v>0</v>
      </c>
    </row>
    <row r="9" spans="1:7" x14ac:dyDescent="0.25">
      <c r="A9" s="13"/>
      <c r="B9" s="4"/>
      <c r="C9" s="4"/>
      <c r="D9" s="31"/>
      <c r="E9" s="31"/>
      <c r="F9" s="31"/>
      <c r="G9" s="32">
        <f t="shared" si="0"/>
        <v>0</v>
      </c>
    </row>
    <row r="10" spans="1:7" x14ac:dyDescent="0.25">
      <c r="A10" s="13"/>
      <c r="B10" s="4"/>
      <c r="C10" s="4"/>
      <c r="D10" s="31"/>
      <c r="E10" s="31"/>
      <c r="F10" s="31"/>
      <c r="G10" s="32">
        <f t="shared" si="0"/>
        <v>0</v>
      </c>
    </row>
    <row r="11" spans="1:7" x14ac:dyDescent="0.25">
      <c r="A11" s="13"/>
      <c r="B11" s="4"/>
      <c r="C11" s="4"/>
      <c r="D11" s="31"/>
      <c r="E11" s="31"/>
      <c r="F11" s="31"/>
      <c r="G11" s="32">
        <f t="shared" si="0"/>
        <v>0</v>
      </c>
    </row>
    <row r="12" spans="1:7" x14ac:dyDescent="0.25">
      <c r="A12" s="13"/>
      <c r="B12" s="4"/>
      <c r="C12" s="4"/>
      <c r="D12" s="31"/>
      <c r="E12" s="31"/>
      <c r="F12" s="31"/>
      <c r="G12" s="32">
        <f t="shared" si="0"/>
        <v>0</v>
      </c>
    </row>
    <row r="13" spans="1:7" ht="14.4" thickBot="1" x14ac:dyDescent="0.3">
      <c r="A13" s="389" t="s">
        <v>33</v>
      </c>
      <c r="B13" s="404"/>
      <c r="C13" s="390"/>
      <c r="D13" s="34">
        <f>SUM(D5:D12)</f>
        <v>0</v>
      </c>
      <c r="E13" s="34">
        <f t="shared" ref="E13:G13" si="1">SUM(E5:E12)</f>
        <v>0</v>
      </c>
      <c r="F13" s="34">
        <f t="shared" si="1"/>
        <v>0</v>
      </c>
      <c r="G13" s="44">
        <f t="shared" si="1"/>
        <v>0</v>
      </c>
    </row>
    <row r="15" spans="1:7" x14ac:dyDescent="0.25">
      <c r="F15" s="388" t="s">
        <v>464</v>
      </c>
      <c r="G15" s="388"/>
    </row>
    <row r="16" spans="1:7" x14ac:dyDescent="0.25">
      <c r="F16" s="388" t="s">
        <v>47</v>
      </c>
      <c r="G16" s="388"/>
    </row>
    <row r="17" spans="6:7" x14ac:dyDescent="0.25">
      <c r="F17" s="388" t="s">
        <v>48</v>
      </c>
      <c r="G17" s="388"/>
    </row>
    <row r="21" spans="6:7" x14ac:dyDescent="0.25">
      <c r="F21" s="386" t="s">
        <v>23</v>
      </c>
      <c r="G21" s="386"/>
    </row>
    <row r="22" spans="6:7" ht="10.5" customHeight="1" x14ac:dyDescent="0.25">
      <c r="F22" s="387" t="s">
        <v>24</v>
      </c>
      <c r="G22" s="387"/>
    </row>
    <row r="23" spans="6:7" x14ac:dyDescent="0.25">
      <c r="F23" s="388" t="s">
        <v>25</v>
      </c>
      <c r="G23" s="388"/>
    </row>
  </sheetData>
  <mergeCells count="8">
    <mergeCell ref="F22:G22"/>
    <mergeCell ref="F23:G23"/>
    <mergeCell ref="A3:G3"/>
    <mergeCell ref="A13:C13"/>
    <mergeCell ref="F15:G15"/>
    <mergeCell ref="F16:G16"/>
    <mergeCell ref="F17:G17"/>
    <mergeCell ref="F21:G2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view="pageBreakPreview" zoomScale="130" zoomScaleNormal="115" zoomScaleSheetLayoutView="130" workbookViewId="0">
      <selection activeCell="H12" sqref="H12"/>
    </sheetView>
  </sheetViews>
  <sheetFormatPr defaultColWidth="9.109375" defaultRowHeight="13.8" x14ac:dyDescent="0.25"/>
  <cols>
    <col min="1" max="1" width="5.5546875" style="1" customWidth="1"/>
    <col min="2" max="2" width="16.44140625" style="1" customWidth="1"/>
    <col min="3" max="4" width="9.109375" style="1"/>
    <col min="5" max="5" width="11.5546875" style="1" customWidth="1"/>
    <col min="6" max="6" width="9.109375" style="1"/>
    <col min="7" max="7" width="11.6640625" style="1" customWidth="1"/>
    <col min="8" max="8" width="12.5546875" style="1" customWidth="1"/>
    <col min="9" max="9" width="16.5546875" style="1" customWidth="1"/>
    <col min="10" max="16384" width="9.109375" style="1"/>
  </cols>
  <sheetData>
    <row r="1" spans="1:13" x14ac:dyDescent="0.25">
      <c r="M1" s="2" t="s">
        <v>137</v>
      </c>
    </row>
    <row r="3" spans="1:13" x14ac:dyDescent="0.25">
      <c r="A3" s="319" t="s">
        <v>124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</row>
    <row r="4" spans="1:13" ht="14.4" thickBot="1" x14ac:dyDescent="0.3">
      <c r="A4" s="319" t="s">
        <v>125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</row>
    <row r="5" spans="1:13" s="36" customFormat="1" x14ac:dyDescent="0.3">
      <c r="A5" s="320" t="s">
        <v>27</v>
      </c>
      <c r="B5" s="391" t="s">
        <v>126</v>
      </c>
      <c r="C5" s="391" t="s">
        <v>127</v>
      </c>
      <c r="D5" s="391"/>
      <c r="E5" s="391" t="s">
        <v>130</v>
      </c>
      <c r="F5" s="391" t="s">
        <v>131</v>
      </c>
      <c r="G5" s="391"/>
      <c r="H5" s="391"/>
      <c r="I5" s="391"/>
      <c r="J5" s="391" t="s">
        <v>133</v>
      </c>
      <c r="K5" s="391" t="s">
        <v>134</v>
      </c>
      <c r="L5" s="391" t="s">
        <v>135</v>
      </c>
      <c r="M5" s="406" t="s">
        <v>136</v>
      </c>
    </row>
    <row r="6" spans="1:13" s="36" customFormat="1" ht="27.6" x14ac:dyDescent="0.3">
      <c r="A6" s="321"/>
      <c r="B6" s="405"/>
      <c r="C6" s="38" t="s">
        <v>128</v>
      </c>
      <c r="D6" s="38" t="s">
        <v>129</v>
      </c>
      <c r="E6" s="405"/>
      <c r="F6" s="38" t="s">
        <v>17</v>
      </c>
      <c r="G6" s="38" t="s">
        <v>18</v>
      </c>
      <c r="H6" s="38" t="s">
        <v>132</v>
      </c>
      <c r="I6" s="38" t="s">
        <v>84</v>
      </c>
      <c r="J6" s="405"/>
      <c r="K6" s="405"/>
      <c r="L6" s="405"/>
      <c r="M6" s="407"/>
    </row>
    <row r="7" spans="1:13" x14ac:dyDescent="0.25">
      <c r="A7" s="13"/>
      <c r="B7" s="4"/>
      <c r="C7" s="4"/>
      <c r="D7" s="4"/>
      <c r="E7" s="4"/>
      <c r="F7" s="4"/>
      <c r="G7" s="31"/>
      <c r="H7" s="4"/>
      <c r="I7" s="4"/>
      <c r="J7" s="31"/>
      <c r="K7" s="31"/>
      <c r="L7" s="31"/>
      <c r="M7" s="32"/>
    </row>
    <row r="8" spans="1:13" x14ac:dyDescent="0.25">
      <c r="A8" s="13"/>
      <c r="B8" s="4"/>
      <c r="C8" s="4"/>
      <c r="D8" s="4"/>
      <c r="E8" s="4"/>
      <c r="F8" s="4"/>
      <c r="G8" s="31"/>
      <c r="H8" s="4"/>
      <c r="I8" s="4"/>
      <c r="J8" s="31"/>
      <c r="K8" s="31"/>
      <c r="L8" s="31"/>
      <c r="M8" s="32"/>
    </row>
    <row r="9" spans="1:13" x14ac:dyDescent="0.25">
      <c r="A9" s="13"/>
      <c r="B9" s="4"/>
      <c r="C9" s="4"/>
      <c r="D9" s="4"/>
      <c r="E9" s="4"/>
      <c r="F9" s="4"/>
      <c r="G9" s="31"/>
      <c r="H9" s="4"/>
      <c r="I9" s="4"/>
      <c r="J9" s="31"/>
      <c r="K9" s="31"/>
      <c r="L9" s="31"/>
      <c r="M9" s="32"/>
    </row>
    <row r="10" spans="1:13" x14ac:dyDescent="0.25">
      <c r="A10" s="13"/>
      <c r="B10" s="4"/>
      <c r="C10" s="4"/>
      <c r="D10" s="4"/>
      <c r="E10" s="4"/>
      <c r="F10" s="4"/>
      <c r="G10" s="31"/>
      <c r="H10" s="4"/>
      <c r="I10" s="4"/>
      <c r="J10" s="31"/>
      <c r="K10" s="31"/>
      <c r="L10" s="31"/>
      <c r="M10" s="32"/>
    </row>
    <row r="11" spans="1:13" x14ac:dyDescent="0.25">
      <c r="A11" s="13"/>
      <c r="B11" s="4"/>
      <c r="C11" s="4"/>
      <c r="D11" s="4"/>
      <c r="E11" s="4"/>
      <c r="F11" s="4"/>
      <c r="G11" s="31"/>
      <c r="H11" s="4"/>
      <c r="I11" s="4"/>
      <c r="J11" s="31"/>
      <c r="K11" s="31"/>
      <c r="L11" s="31"/>
      <c r="M11" s="32"/>
    </row>
    <row r="12" spans="1:13" x14ac:dyDescent="0.25">
      <c r="A12" s="13"/>
      <c r="B12" s="4"/>
      <c r="C12" s="4"/>
      <c r="D12" s="4"/>
      <c r="E12" s="4"/>
      <c r="F12" s="4"/>
      <c r="G12" s="31"/>
      <c r="H12" s="4"/>
      <c r="I12" s="4"/>
      <c r="J12" s="31"/>
      <c r="K12" s="31"/>
      <c r="L12" s="31"/>
      <c r="M12" s="32"/>
    </row>
    <row r="13" spans="1:13" x14ac:dyDescent="0.25">
      <c r="A13" s="13"/>
      <c r="B13" s="4"/>
      <c r="C13" s="4"/>
      <c r="D13" s="4"/>
      <c r="E13" s="4"/>
      <c r="F13" s="4"/>
      <c r="G13" s="31"/>
      <c r="H13" s="4"/>
      <c r="I13" s="4"/>
      <c r="J13" s="31"/>
      <c r="K13" s="31"/>
      <c r="L13" s="31"/>
      <c r="M13" s="32"/>
    </row>
    <row r="14" spans="1:13" ht="14.4" thickBot="1" x14ac:dyDescent="0.3">
      <c r="A14" s="389" t="s">
        <v>33</v>
      </c>
      <c r="B14" s="404"/>
      <c r="C14" s="404"/>
      <c r="D14" s="404"/>
      <c r="E14" s="404"/>
      <c r="F14" s="390"/>
      <c r="G14" s="34">
        <f>SUM(G7:G13)</f>
        <v>0</v>
      </c>
      <c r="H14" s="15"/>
      <c r="I14" s="15"/>
      <c r="J14" s="34">
        <f t="shared" ref="J14:M14" si="0">SUM(J7:J13)</f>
        <v>0</v>
      </c>
      <c r="K14" s="34">
        <f t="shared" si="0"/>
        <v>0</v>
      </c>
      <c r="L14" s="34">
        <f t="shared" si="0"/>
        <v>0</v>
      </c>
      <c r="M14" s="44">
        <f t="shared" si="0"/>
        <v>0</v>
      </c>
    </row>
    <row r="16" spans="1:13" x14ac:dyDescent="0.25">
      <c r="J16" s="388" t="s">
        <v>464</v>
      </c>
      <c r="K16" s="388"/>
      <c r="L16" s="388"/>
      <c r="M16" s="388"/>
    </row>
    <row r="17" spans="10:13" x14ac:dyDescent="0.25">
      <c r="J17" s="388" t="s">
        <v>47</v>
      </c>
      <c r="K17" s="388"/>
      <c r="L17" s="388"/>
      <c r="M17" s="388"/>
    </row>
    <row r="18" spans="10:13" x14ac:dyDescent="0.25">
      <c r="J18" s="388" t="s">
        <v>48</v>
      </c>
      <c r="K18" s="388"/>
      <c r="L18" s="388"/>
      <c r="M18" s="388"/>
    </row>
    <row r="22" spans="10:13" x14ac:dyDescent="0.25">
      <c r="J22" s="386" t="s">
        <v>23</v>
      </c>
      <c r="K22" s="386"/>
      <c r="L22" s="386"/>
      <c r="M22" s="386"/>
    </row>
    <row r="23" spans="10:13" ht="10.5" customHeight="1" x14ac:dyDescent="0.25">
      <c r="J23" s="387" t="s">
        <v>24</v>
      </c>
      <c r="K23" s="387"/>
      <c r="L23" s="387"/>
      <c r="M23" s="387"/>
    </row>
    <row r="24" spans="10:13" x14ac:dyDescent="0.25">
      <c r="J24" s="388" t="s">
        <v>25</v>
      </c>
      <c r="K24" s="388"/>
      <c r="L24" s="388"/>
      <c r="M24" s="388"/>
    </row>
  </sheetData>
  <mergeCells count="18">
    <mergeCell ref="J24:M24"/>
    <mergeCell ref="A14:F14"/>
    <mergeCell ref="J5:J6"/>
    <mergeCell ref="K5:K6"/>
    <mergeCell ref="L5:L6"/>
    <mergeCell ref="M5:M6"/>
    <mergeCell ref="J16:M16"/>
    <mergeCell ref="J17:M17"/>
    <mergeCell ref="J18:M18"/>
    <mergeCell ref="J22:M22"/>
    <mergeCell ref="J23:M23"/>
    <mergeCell ref="A3:M3"/>
    <mergeCell ref="A4:M4"/>
    <mergeCell ref="A5:A6"/>
    <mergeCell ref="B5:B6"/>
    <mergeCell ref="C5:D5"/>
    <mergeCell ref="E5:E6"/>
    <mergeCell ref="F5:I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horizontalDpi="360" verticalDpi="360" r:id="rId1"/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view="pageBreakPreview" zoomScale="130" zoomScaleNormal="100" zoomScaleSheetLayoutView="130" workbookViewId="0">
      <selection activeCell="M10" sqref="M10"/>
    </sheetView>
  </sheetViews>
  <sheetFormatPr defaultColWidth="9.109375" defaultRowHeight="13.8" x14ac:dyDescent="0.25"/>
  <cols>
    <col min="1" max="1" width="6.44140625" style="1" customWidth="1"/>
    <col min="2" max="2" width="12.88671875" style="1" customWidth="1"/>
    <col min="3" max="3" width="9.109375" style="1"/>
    <col min="4" max="4" width="12.44140625" style="1" customWidth="1"/>
    <col min="5" max="5" width="12.88671875" style="1" customWidth="1"/>
    <col min="6" max="6" width="13.109375" style="1" customWidth="1"/>
    <col min="7" max="7" width="12" style="1" customWidth="1"/>
    <col min="8" max="19" width="4.109375" style="1" customWidth="1"/>
    <col min="20" max="20" width="11.33203125" style="1" customWidth="1"/>
    <col min="21" max="16384" width="9.109375" style="1"/>
  </cols>
  <sheetData>
    <row r="1" spans="1:20" x14ac:dyDescent="0.25">
      <c r="T1" s="2" t="s">
        <v>149</v>
      </c>
    </row>
    <row r="3" spans="1:20" x14ac:dyDescent="0.25">
      <c r="A3" s="319" t="s">
        <v>138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</row>
    <row r="4" spans="1:20" ht="14.4" thickBot="1" x14ac:dyDescent="0.3">
      <c r="A4" s="319" t="s">
        <v>139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</row>
    <row r="5" spans="1:20" s="36" customFormat="1" x14ac:dyDescent="0.3">
      <c r="A5" s="320" t="s">
        <v>27</v>
      </c>
      <c r="B5" s="391" t="s">
        <v>140</v>
      </c>
      <c r="C5" s="391" t="s">
        <v>141</v>
      </c>
      <c r="D5" s="391" t="s">
        <v>142</v>
      </c>
      <c r="E5" s="391" t="s">
        <v>143</v>
      </c>
      <c r="F5" s="391" t="s">
        <v>144</v>
      </c>
      <c r="G5" s="391" t="s">
        <v>145</v>
      </c>
      <c r="H5" s="391" t="s">
        <v>86</v>
      </c>
      <c r="I5" s="391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406" t="s">
        <v>148</v>
      </c>
    </row>
    <row r="6" spans="1:20" s="36" customFormat="1" x14ac:dyDescent="0.3">
      <c r="A6" s="321"/>
      <c r="B6" s="405"/>
      <c r="C6" s="405"/>
      <c r="D6" s="405"/>
      <c r="E6" s="405"/>
      <c r="F6" s="405"/>
      <c r="G6" s="405"/>
      <c r="H6" s="38" t="s">
        <v>146</v>
      </c>
      <c r="I6" s="38">
        <v>1</v>
      </c>
      <c r="J6" s="38">
        <v>2</v>
      </c>
      <c r="K6" s="38">
        <v>3</v>
      </c>
      <c r="L6" s="38">
        <v>4</v>
      </c>
      <c r="M6" s="38">
        <v>5</v>
      </c>
      <c r="N6" s="38">
        <v>6</v>
      </c>
      <c r="O6" s="38">
        <v>7</v>
      </c>
      <c r="P6" s="38">
        <v>8</v>
      </c>
      <c r="Q6" s="38">
        <v>9</v>
      </c>
      <c r="R6" s="38">
        <v>10</v>
      </c>
      <c r="S6" s="38" t="s">
        <v>147</v>
      </c>
      <c r="T6" s="407"/>
    </row>
    <row r="7" spans="1:20" x14ac:dyDescent="0.2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14"/>
    </row>
    <row r="8" spans="1:20" x14ac:dyDescent="0.25">
      <c r="A8" s="1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4"/>
    </row>
    <row r="9" spans="1:20" x14ac:dyDescent="0.25">
      <c r="A9" s="1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14"/>
    </row>
    <row r="10" spans="1:20" x14ac:dyDescent="0.25">
      <c r="A10" s="1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14"/>
    </row>
    <row r="11" spans="1:20" x14ac:dyDescent="0.25">
      <c r="A11" s="1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14"/>
    </row>
    <row r="12" spans="1:20" x14ac:dyDescent="0.25">
      <c r="A12" s="1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14"/>
    </row>
    <row r="13" spans="1:20" x14ac:dyDescent="0.25">
      <c r="A13" s="1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14"/>
    </row>
    <row r="14" spans="1:20" x14ac:dyDescent="0.25">
      <c r="A14" s="1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14"/>
    </row>
    <row r="15" spans="1:20" ht="14.4" thickBot="1" x14ac:dyDescent="0.3">
      <c r="A15" s="389" t="s">
        <v>33</v>
      </c>
      <c r="B15" s="404"/>
      <c r="C15" s="390"/>
      <c r="D15" s="34">
        <f>SUM(D7:D14)</f>
        <v>0</v>
      </c>
      <c r="E15" s="34">
        <f t="shared" ref="E15:T15" si="0">SUM(E7:E14)</f>
        <v>0</v>
      </c>
      <c r="F15" s="34">
        <f t="shared" si="0"/>
        <v>0</v>
      </c>
      <c r="G15" s="34">
        <f t="shared" si="0"/>
        <v>0</v>
      </c>
      <c r="H15" s="34">
        <f t="shared" si="0"/>
        <v>0</v>
      </c>
      <c r="I15" s="34">
        <f t="shared" si="0"/>
        <v>0</v>
      </c>
      <c r="J15" s="34">
        <f t="shared" si="0"/>
        <v>0</v>
      </c>
      <c r="K15" s="34">
        <f t="shared" si="0"/>
        <v>0</v>
      </c>
      <c r="L15" s="34">
        <f t="shared" si="0"/>
        <v>0</v>
      </c>
      <c r="M15" s="34">
        <f t="shared" si="0"/>
        <v>0</v>
      </c>
      <c r="N15" s="34">
        <f t="shared" si="0"/>
        <v>0</v>
      </c>
      <c r="O15" s="34">
        <f t="shared" si="0"/>
        <v>0</v>
      </c>
      <c r="P15" s="34">
        <f t="shared" si="0"/>
        <v>0</v>
      </c>
      <c r="Q15" s="34">
        <f t="shared" si="0"/>
        <v>0</v>
      </c>
      <c r="R15" s="34">
        <f t="shared" si="0"/>
        <v>0</v>
      </c>
      <c r="S15" s="34">
        <f t="shared" si="0"/>
        <v>0</v>
      </c>
      <c r="T15" s="34">
        <f t="shared" si="0"/>
        <v>0</v>
      </c>
    </row>
    <row r="17" spans="13:20" x14ac:dyDescent="0.25">
      <c r="M17" s="388" t="s">
        <v>464</v>
      </c>
      <c r="N17" s="388"/>
      <c r="O17" s="388"/>
      <c r="P17" s="388"/>
      <c r="Q17" s="388"/>
      <c r="R17" s="388"/>
      <c r="S17" s="388"/>
      <c r="T17" s="388"/>
    </row>
    <row r="18" spans="13:20" x14ac:dyDescent="0.25">
      <c r="M18" s="388" t="s">
        <v>47</v>
      </c>
      <c r="N18" s="388"/>
      <c r="O18" s="388"/>
      <c r="P18" s="388"/>
      <c r="Q18" s="388"/>
      <c r="R18" s="388"/>
      <c r="S18" s="388"/>
      <c r="T18" s="388"/>
    </row>
    <row r="19" spans="13:20" x14ac:dyDescent="0.25">
      <c r="M19" s="388" t="s">
        <v>48</v>
      </c>
      <c r="N19" s="388"/>
      <c r="O19" s="388"/>
      <c r="P19" s="388"/>
      <c r="Q19" s="388"/>
      <c r="R19" s="388"/>
      <c r="S19" s="388"/>
      <c r="T19" s="388"/>
    </row>
    <row r="23" spans="13:20" x14ac:dyDescent="0.25">
      <c r="M23" s="386" t="s">
        <v>23</v>
      </c>
      <c r="N23" s="386"/>
      <c r="O23" s="386"/>
      <c r="P23" s="386"/>
      <c r="Q23" s="386"/>
      <c r="R23" s="386"/>
      <c r="S23" s="386"/>
      <c r="T23" s="386"/>
    </row>
    <row r="24" spans="13:20" ht="10.5" customHeight="1" x14ac:dyDescent="0.25">
      <c r="M24" s="387" t="s">
        <v>24</v>
      </c>
      <c r="N24" s="387"/>
      <c r="O24" s="387"/>
      <c r="P24" s="387"/>
      <c r="Q24" s="387"/>
      <c r="R24" s="387"/>
      <c r="S24" s="387"/>
      <c r="T24" s="387"/>
    </row>
    <row r="25" spans="13:20" x14ac:dyDescent="0.25">
      <c r="M25" s="388" t="s">
        <v>25</v>
      </c>
      <c r="N25" s="388"/>
      <c r="O25" s="388"/>
      <c r="P25" s="388"/>
      <c r="Q25" s="388"/>
      <c r="R25" s="388"/>
      <c r="S25" s="388"/>
      <c r="T25" s="388"/>
    </row>
  </sheetData>
  <mergeCells count="18">
    <mergeCell ref="M23:T23"/>
    <mergeCell ref="M24:T24"/>
    <mergeCell ref="M25:T25"/>
    <mergeCell ref="F5:F6"/>
    <mergeCell ref="G5:G6"/>
    <mergeCell ref="M17:T17"/>
    <mergeCell ref="M18:T18"/>
    <mergeCell ref="M19:T19"/>
    <mergeCell ref="A15:C15"/>
    <mergeCell ref="A3:T3"/>
    <mergeCell ref="H5:S5"/>
    <mergeCell ref="A4:T4"/>
    <mergeCell ref="T5:T6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93" orientation="landscape" horizontalDpi="360" verticalDpi="36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BreakPreview" zoomScale="115" zoomScaleNormal="100" zoomScaleSheetLayoutView="115" workbookViewId="0">
      <selection activeCell="H15" sqref="H15:I15"/>
    </sheetView>
  </sheetViews>
  <sheetFormatPr defaultColWidth="9.109375" defaultRowHeight="13.8" x14ac:dyDescent="0.25"/>
  <cols>
    <col min="1" max="1" width="4.33203125" style="1" customWidth="1"/>
    <col min="2" max="2" width="22.109375" style="1" customWidth="1"/>
    <col min="3" max="3" width="7.6640625" style="1" customWidth="1"/>
    <col min="4" max="4" width="9.109375" style="1"/>
    <col min="5" max="5" width="10.5546875" style="1" customWidth="1"/>
    <col min="6" max="9" width="19" style="1" customWidth="1"/>
    <col min="10" max="16384" width="9.109375" style="1"/>
  </cols>
  <sheetData>
    <row r="1" spans="1:9" x14ac:dyDescent="0.25">
      <c r="I1" s="2" t="s">
        <v>160</v>
      </c>
    </row>
    <row r="3" spans="1:9" ht="14.4" thickBot="1" x14ac:dyDescent="0.3">
      <c r="A3" s="319" t="s">
        <v>150</v>
      </c>
      <c r="B3" s="319"/>
      <c r="C3" s="319"/>
      <c r="D3" s="319"/>
      <c r="E3" s="319"/>
      <c r="F3" s="319"/>
      <c r="G3" s="319"/>
      <c r="H3" s="319"/>
      <c r="I3" s="319"/>
    </row>
    <row r="4" spans="1:9" s="36" customFormat="1" x14ac:dyDescent="0.3">
      <c r="A4" s="320" t="s">
        <v>27</v>
      </c>
      <c r="B4" s="391" t="s">
        <v>151</v>
      </c>
      <c r="C4" s="391" t="s">
        <v>152</v>
      </c>
      <c r="D4" s="391" t="s">
        <v>153</v>
      </c>
      <c r="E4" s="391" t="s">
        <v>154</v>
      </c>
      <c r="F4" s="391" t="s">
        <v>155</v>
      </c>
      <c r="G4" s="391"/>
      <c r="H4" s="391"/>
      <c r="I4" s="406"/>
    </row>
    <row r="5" spans="1:9" s="36" customFormat="1" ht="36" customHeight="1" x14ac:dyDescent="0.3">
      <c r="A5" s="321"/>
      <c r="B5" s="405"/>
      <c r="C5" s="405"/>
      <c r="D5" s="405"/>
      <c r="E5" s="405"/>
      <c r="F5" s="38" t="s">
        <v>156</v>
      </c>
      <c r="G5" s="38" t="s">
        <v>157</v>
      </c>
      <c r="H5" s="38" t="s">
        <v>158</v>
      </c>
      <c r="I5" s="45" t="s">
        <v>159</v>
      </c>
    </row>
    <row r="6" spans="1:9" x14ac:dyDescent="0.25">
      <c r="A6" s="13"/>
      <c r="B6" s="4"/>
      <c r="C6" s="4"/>
      <c r="D6" s="4"/>
      <c r="E6" s="4"/>
      <c r="F6" s="4"/>
      <c r="G6" s="4"/>
      <c r="H6" s="4"/>
      <c r="I6" s="32">
        <f>SUM(F6:H6)</f>
        <v>0</v>
      </c>
    </row>
    <row r="7" spans="1:9" x14ac:dyDescent="0.25">
      <c r="A7" s="13"/>
      <c r="B7" s="4"/>
      <c r="C7" s="4"/>
      <c r="D7" s="4"/>
      <c r="E7" s="4"/>
      <c r="F7" s="4"/>
      <c r="G7" s="4"/>
      <c r="H7" s="4"/>
      <c r="I7" s="32">
        <f t="shared" ref="I7:I11" si="0">SUM(F7:H7)</f>
        <v>0</v>
      </c>
    </row>
    <row r="8" spans="1:9" x14ac:dyDescent="0.25">
      <c r="A8" s="13"/>
      <c r="B8" s="4"/>
      <c r="C8" s="4"/>
      <c r="D8" s="4"/>
      <c r="E8" s="4"/>
      <c r="F8" s="4"/>
      <c r="G8" s="4"/>
      <c r="H8" s="4"/>
      <c r="I8" s="32">
        <f t="shared" si="0"/>
        <v>0</v>
      </c>
    </row>
    <row r="9" spans="1:9" x14ac:dyDescent="0.25">
      <c r="A9" s="13"/>
      <c r="B9" s="4"/>
      <c r="C9" s="4"/>
      <c r="D9" s="4"/>
      <c r="E9" s="4"/>
      <c r="F9" s="4"/>
      <c r="G9" s="4"/>
      <c r="H9" s="4"/>
      <c r="I9" s="32">
        <f t="shared" si="0"/>
        <v>0</v>
      </c>
    </row>
    <row r="10" spans="1:9" x14ac:dyDescent="0.25">
      <c r="A10" s="13"/>
      <c r="B10" s="4"/>
      <c r="C10" s="4"/>
      <c r="D10" s="4"/>
      <c r="E10" s="4"/>
      <c r="F10" s="4"/>
      <c r="G10" s="4"/>
      <c r="H10" s="4"/>
      <c r="I10" s="32">
        <f t="shared" si="0"/>
        <v>0</v>
      </c>
    </row>
    <row r="11" spans="1:9" x14ac:dyDescent="0.25">
      <c r="A11" s="13"/>
      <c r="B11" s="4"/>
      <c r="C11" s="4"/>
      <c r="D11" s="4"/>
      <c r="E11" s="4"/>
      <c r="F11" s="4"/>
      <c r="G11" s="4"/>
      <c r="H11" s="4"/>
      <c r="I11" s="32">
        <f t="shared" si="0"/>
        <v>0</v>
      </c>
    </row>
    <row r="12" spans="1:9" ht="14.4" thickBot="1" x14ac:dyDescent="0.3">
      <c r="A12" s="389" t="s">
        <v>33</v>
      </c>
      <c r="B12" s="404"/>
      <c r="C12" s="404"/>
      <c r="D12" s="404"/>
      <c r="E12" s="390"/>
      <c r="F12" s="34">
        <f>SUM(F6:F11)</f>
        <v>0</v>
      </c>
      <c r="G12" s="34">
        <f t="shared" ref="G12:I12" si="1">SUM(G6:G11)</f>
        <v>0</v>
      </c>
      <c r="H12" s="34">
        <f t="shared" si="1"/>
        <v>0</v>
      </c>
      <c r="I12" s="34">
        <f t="shared" si="1"/>
        <v>0</v>
      </c>
    </row>
    <row r="14" spans="1:9" x14ac:dyDescent="0.25">
      <c r="H14" s="388" t="s">
        <v>464</v>
      </c>
      <c r="I14" s="388"/>
    </row>
    <row r="15" spans="1:9" x14ac:dyDescent="0.25">
      <c r="H15" s="388" t="s">
        <v>47</v>
      </c>
      <c r="I15" s="388"/>
    </row>
    <row r="16" spans="1:9" x14ac:dyDescent="0.25">
      <c r="H16" s="388" t="s">
        <v>48</v>
      </c>
      <c r="I16" s="388"/>
    </row>
    <row r="20" spans="8:9" x14ac:dyDescent="0.25">
      <c r="H20" s="386" t="s">
        <v>23</v>
      </c>
      <c r="I20" s="386"/>
    </row>
    <row r="21" spans="8:9" ht="11.25" customHeight="1" x14ac:dyDescent="0.25">
      <c r="H21" s="387" t="s">
        <v>24</v>
      </c>
      <c r="I21" s="387"/>
    </row>
    <row r="22" spans="8:9" x14ac:dyDescent="0.25">
      <c r="H22" s="388" t="s">
        <v>25</v>
      </c>
      <c r="I22" s="388"/>
    </row>
  </sheetData>
  <mergeCells count="14">
    <mergeCell ref="H22:I22"/>
    <mergeCell ref="A12:E12"/>
    <mergeCell ref="H14:I14"/>
    <mergeCell ref="H15:I15"/>
    <mergeCell ref="H16:I16"/>
    <mergeCell ref="H20:I20"/>
    <mergeCell ref="H21:I21"/>
    <mergeCell ref="A3:I3"/>
    <mergeCell ref="A4:A5"/>
    <mergeCell ref="B4:B5"/>
    <mergeCell ref="C4:C5"/>
    <mergeCell ref="D4:D5"/>
    <mergeCell ref="E4:E5"/>
    <mergeCell ref="F4:I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workbookViewId="0">
      <selection activeCell="G24" sqref="G24"/>
    </sheetView>
  </sheetViews>
  <sheetFormatPr defaultColWidth="9.109375" defaultRowHeight="13.8" x14ac:dyDescent="0.25"/>
  <cols>
    <col min="1" max="1" width="6.88671875" style="139" customWidth="1"/>
    <col min="2" max="2" width="35" style="140" customWidth="1"/>
    <col min="3" max="3" width="17.6640625" style="1" customWidth="1"/>
    <col min="4" max="4" width="16.88671875" style="1" bestFit="1" customWidth="1"/>
    <col min="5" max="5" width="4.33203125" style="1" customWidth="1"/>
    <col min="6" max="6" width="15.33203125" style="1" customWidth="1"/>
    <col min="7" max="7" width="8.33203125" style="1" bestFit="1" customWidth="1"/>
    <col min="8" max="8" width="7" style="1" customWidth="1"/>
    <col min="9" max="16384" width="9.109375" style="1"/>
  </cols>
  <sheetData>
    <row r="1" spans="1:8" x14ac:dyDescent="0.25">
      <c r="A1" s="319" t="s">
        <v>161</v>
      </c>
      <c r="B1" s="319"/>
      <c r="C1" s="319"/>
      <c r="D1" s="319"/>
      <c r="E1" s="319"/>
      <c r="F1" s="319"/>
      <c r="G1" s="319"/>
      <c r="H1" s="319"/>
    </row>
    <row r="2" spans="1:8" x14ac:dyDescent="0.25">
      <c r="A2" s="319" t="s">
        <v>208</v>
      </c>
      <c r="B2" s="319"/>
      <c r="C2" s="319"/>
      <c r="D2" s="319"/>
      <c r="E2" s="319"/>
      <c r="F2" s="319"/>
      <c r="G2" s="319"/>
      <c r="H2" s="319"/>
    </row>
    <row r="3" spans="1:8" x14ac:dyDescent="0.25">
      <c r="A3" s="319" t="s">
        <v>163</v>
      </c>
      <c r="B3" s="319"/>
      <c r="C3" s="319"/>
      <c r="D3" s="319"/>
      <c r="E3" s="319"/>
      <c r="F3" s="319"/>
      <c r="G3" s="319"/>
      <c r="H3" s="319"/>
    </row>
    <row r="4" spans="1:8" x14ac:dyDescent="0.25">
      <c r="A4" s="319" t="s">
        <v>373</v>
      </c>
      <c r="B4" s="319"/>
      <c r="C4" s="319"/>
      <c r="D4" s="319"/>
      <c r="E4" s="319"/>
      <c r="F4" s="319"/>
      <c r="G4" s="319"/>
      <c r="H4" s="319"/>
    </row>
    <row r="5" spans="1:8" x14ac:dyDescent="0.25">
      <c r="A5" s="319" t="s">
        <v>209</v>
      </c>
      <c r="B5" s="319"/>
      <c r="C5" s="319"/>
      <c r="D5" s="319"/>
      <c r="E5" s="319"/>
      <c r="F5" s="319"/>
      <c r="G5" s="319"/>
      <c r="H5" s="319"/>
    </row>
    <row r="6" spans="1:8" ht="9" customHeight="1" thickBot="1" x14ac:dyDescent="0.35">
      <c r="A6" s="65"/>
      <c r="B6" s="66"/>
      <c r="C6"/>
      <c r="D6"/>
      <c r="E6"/>
      <c r="F6"/>
      <c r="G6"/>
      <c r="H6"/>
    </row>
    <row r="7" spans="1:8" ht="28.2" thickBot="1" x14ac:dyDescent="0.3">
      <c r="A7" s="67" t="s">
        <v>210</v>
      </c>
      <c r="B7" s="68" t="s">
        <v>2</v>
      </c>
      <c r="C7" s="68" t="s">
        <v>211</v>
      </c>
      <c r="D7" s="68" t="s">
        <v>212</v>
      </c>
      <c r="E7" s="68" t="s">
        <v>171</v>
      </c>
      <c r="F7" s="68" t="s">
        <v>213</v>
      </c>
      <c r="G7" s="68" t="s">
        <v>171</v>
      </c>
      <c r="H7" s="69" t="s">
        <v>214</v>
      </c>
    </row>
    <row r="8" spans="1:8" x14ac:dyDescent="0.25">
      <c r="A8" s="70">
        <v>4</v>
      </c>
      <c r="B8" s="71" t="s">
        <v>173</v>
      </c>
      <c r="C8" s="71"/>
      <c r="D8" s="71"/>
      <c r="E8" s="72"/>
      <c r="F8" s="73"/>
      <c r="G8" s="73"/>
      <c r="H8" s="74"/>
    </row>
    <row r="9" spans="1:8" s="18" customFormat="1" ht="15" customHeight="1" x14ac:dyDescent="0.3">
      <c r="A9" s="75" t="s">
        <v>215</v>
      </c>
      <c r="B9" s="76" t="s">
        <v>216</v>
      </c>
      <c r="C9" s="76"/>
      <c r="D9" s="76"/>
      <c r="E9" s="77"/>
      <c r="F9" s="78"/>
      <c r="G9" s="78"/>
      <c r="H9" s="79"/>
    </row>
    <row r="10" spans="1:8" s="18" customFormat="1" x14ac:dyDescent="0.3">
      <c r="A10" s="80" t="s">
        <v>217</v>
      </c>
      <c r="B10" s="81" t="s">
        <v>30</v>
      </c>
      <c r="C10" s="76"/>
      <c r="D10" s="76"/>
      <c r="E10" s="77"/>
      <c r="F10" s="78"/>
      <c r="G10" s="78"/>
      <c r="H10" s="79"/>
    </row>
    <row r="11" spans="1:8" x14ac:dyDescent="0.25">
      <c r="A11" s="80" t="s">
        <v>218</v>
      </c>
      <c r="B11" s="81" t="s">
        <v>31</v>
      </c>
      <c r="C11" s="76"/>
      <c r="D11" s="76"/>
      <c r="E11" s="77"/>
      <c r="F11" s="78"/>
      <c r="G11" s="78"/>
      <c r="H11" s="79"/>
    </row>
    <row r="12" spans="1:8" ht="27.6" x14ac:dyDescent="0.25">
      <c r="A12" s="80" t="s">
        <v>219</v>
      </c>
      <c r="B12" s="81" t="s">
        <v>220</v>
      </c>
      <c r="C12" s="82"/>
      <c r="D12" s="82"/>
      <c r="E12" s="77"/>
      <c r="F12" s="77"/>
      <c r="G12" s="77"/>
      <c r="H12" s="83"/>
    </row>
    <row r="13" spans="1:8" x14ac:dyDescent="0.25">
      <c r="A13" s="80" t="s">
        <v>221</v>
      </c>
      <c r="B13" s="81" t="s">
        <v>222</v>
      </c>
      <c r="C13" s="82"/>
      <c r="D13" s="82"/>
      <c r="E13" s="77"/>
      <c r="F13" s="77"/>
      <c r="G13" s="77"/>
      <c r="H13" s="83"/>
    </row>
    <row r="14" spans="1:8" x14ac:dyDescent="0.25">
      <c r="A14" s="75"/>
      <c r="B14" s="78" t="s">
        <v>223</v>
      </c>
      <c r="C14" s="77" t="s">
        <v>224</v>
      </c>
      <c r="D14" s="77" t="s">
        <v>224</v>
      </c>
      <c r="E14" s="77"/>
      <c r="F14" s="77"/>
      <c r="G14" s="77"/>
      <c r="H14" s="83"/>
    </row>
    <row r="15" spans="1:8" x14ac:dyDescent="0.25">
      <c r="A15" s="75">
        <v>5</v>
      </c>
      <c r="B15" s="76" t="s">
        <v>184</v>
      </c>
      <c r="C15" s="82"/>
      <c r="D15" s="82"/>
      <c r="E15" s="84"/>
      <c r="F15" s="82"/>
      <c r="G15" s="84"/>
      <c r="H15" s="83"/>
    </row>
    <row r="16" spans="1:8" x14ac:dyDescent="0.25">
      <c r="A16" s="75" t="s">
        <v>225</v>
      </c>
      <c r="B16" s="76" t="s">
        <v>226</v>
      </c>
      <c r="C16" s="82">
        <f>C17</f>
        <v>0</v>
      </c>
      <c r="D16" s="82">
        <f>D17</f>
        <v>0</v>
      </c>
      <c r="E16" s="82">
        <f>E17</f>
        <v>0</v>
      </c>
      <c r="F16" s="82">
        <f>F17</f>
        <v>0</v>
      </c>
      <c r="G16" s="82">
        <f>G17</f>
        <v>0</v>
      </c>
      <c r="H16" s="83"/>
    </row>
    <row r="17" spans="1:8" x14ac:dyDescent="0.25">
      <c r="A17" s="80" t="s">
        <v>227</v>
      </c>
      <c r="B17" s="81" t="s">
        <v>188</v>
      </c>
      <c r="C17" s="85">
        <v>0</v>
      </c>
      <c r="D17" s="85">
        <v>0</v>
      </c>
      <c r="E17" s="86">
        <v>0</v>
      </c>
      <c r="F17" s="85">
        <v>0</v>
      </c>
      <c r="G17" s="86">
        <v>0</v>
      </c>
      <c r="H17" s="83"/>
    </row>
    <row r="18" spans="1:8" x14ac:dyDescent="0.25">
      <c r="A18" s="75">
        <v>5.2</v>
      </c>
      <c r="B18" s="76" t="s">
        <v>228</v>
      </c>
      <c r="C18" s="77">
        <f>SUM(C19:C21)</f>
        <v>7940715693</v>
      </c>
      <c r="D18" s="77">
        <f>SUM(D19:D21)</f>
        <v>7389394442</v>
      </c>
      <c r="E18" s="87">
        <f>SUM(E19:E20)</f>
        <v>0</v>
      </c>
      <c r="F18" s="77">
        <f>SUM(F19:F21)</f>
        <v>551321251</v>
      </c>
      <c r="G18" s="88">
        <f>D18/C18</f>
        <v>0.93057033240895304</v>
      </c>
      <c r="H18" s="89"/>
    </row>
    <row r="19" spans="1:8" x14ac:dyDescent="0.25">
      <c r="A19" s="80" t="s">
        <v>229</v>
      </c>
      <c r="B19" s="81" t="s">
        <v>230</v>
      </c>
      <c r="C19" s="85">
        <v>0</v>
      </c>
      <c r="D19" s="85">
        <v>0</v>
      </c>
      <c r="E19" s="86">
        <v>0</v>
      </c>
      <c r="F19" s="85">
        <v>0</v>
      </c>
      <c r="G19" s="86">
        <v>0</v>
      </c>
      <c r="H19" s="83"/>
    </row>
    <row r="20" spans="1:8" x14ac:dyDescent="0.25">
      <c r="A20" s="80" t="s">
        <v>231</v>
      </c>
      <c r="B20" s="81" t="s">
        <v>232</v>
      </c>
      <c r="C20" s="57">
        <v>6394078893</v>
      </c>
      <c r="D20" s="57">
        <v>5973426922</v>
      </c>
      <c r="E20" s="86">
        <v>0</v>
      </c>
      <c r="F20" s="85">
        <f t="shared" ref="F20:F26" si="0">C20-D20</f>
        <v>420651971</v>
      </c>
      <c r="G20" s="90">
        <f>D20/C20</f>
        <v>0.93421226449668704</v>
      </c>
      <c r="H20" s="83"/>
    </row>
    <row r="21" spans="1:8" x14ac:dyDescent="0.25">
      <c r="A21" s="80" t="s">
        <v>233</v>
      </c>
      <c r="B21" s="81" t="s">
        <v>193</v>
      </c>
      <c r="C21" s="82">
        <f>SUM(C22:C26)</f>
        <v>1546636800</v>
      </c>
      <c r="D21" s="82">
        <f>SUM(D22:D26)</f>
        <v>1415967520</v>
      </c>
      <c r="E21" s="87">
        <v>0</v>
      </c>
      <c r="F21" s="77">
        <f t="shared" si="0"/>
        <v>130669280</v>
      </c>
      <c r="G21" s="90">
        <f>D21/C21</f>
        <v>0.91551392026880518</v>
      </c>
      <c r="H21" s="83"/>
    </row>
    <row r="22" spans="1:8" x14ac:dyDescent="0.25">
      <c r="A22" s="80"/>
      <c r="B22" s="81" t="s">
        <v>195</v>
      </c>
      <c r="C22" s="91"/>
      <c r="D22" s="85"/>
      <c r="E22" s="86">
        <v>0</v>
      </c>
      <c r="F22" s="85">
        <f t="shared" si="0"/>
        <v>0</v>
      </c>
      <c r="G22" s="86">
        <v>0</v>
      </c>
      <c r="H22" s="83"/>
    </row>
    <row r="23" spans="1:8" x14ac:dyDescent="0.25">
      <c r="A23" s="92"/>
      <c r="B23" s="93" t="s">
        <v>197</v>
      </c>
      <c r="C23" s="57">
        <v>776742000</v>
      </c>
      <c r="D23" s="57">
        <v>723721020</v>
      </c>
      <c r="E23" s="86">
        <v>0</v>
      </c>
      <c r="F23" s="85">
        <f t="shared" si="0"/>
        <v>53020980</v>
      </c>
      <c r="G23" s="90">
        <f>D23/C23</f>
        <v>0.93173926477517632</v>
      </c>
      <c r="H23" s="94"/>
    </row>
    <row r="24" spans="1:8" x14ac:dyDescent="0.25">
      <c r="A24" s="80"/>
      <c r="B24" s="81" t="s">
        <v>199</v>
      </c>
      <c r="C24" s="57">
        <v>757894800</v>
      </c>
      <c r="D24" s="57">
        <v>680746500</v>
      </c>
      <c r="E24" s="86">
        <v>0</v>
      </c>
      <c r="F24" s="85">
        <f t="shared" si="0"/>
        <v>77148300</v>
      </c>
      <c r="G24" s="90">
        <f>D24/C24</f>
        <v>0.89820711264940722</v>
      </c>
      <c r="H24" s="83"/>
    </row>
    <row r="25" spans="1:8" x14ac:dyDescent="0.25">
      <c r="A25" s="80"/>
      <c r="B25" s="81" t="s">
        <v>201</v>
      </c>
      <c r="C25" s="85">
        <v>12000000</v>
      </c>
      <c r="D25" s="85">
        <v>11500000</v>
      </c>
      <c r="E25" s="86">
        <v>0</v>
      </c>
      <c r="F25" s="85">
        <f t="shared" si="0"/>
        <v>500000</v>
      </c>
      <c r="G25" s="86">
        <v>0</v>
      </c>
      <c r="H25" s="83"/>
    </row>
    <row r="26" spans="1:8" x14ac:dyDescent="0.25">
      <c r="A26" s="80"/>
      <c r="B26" s="81" t="s">
        <v>203</v>
      </c>
      <c r="C26" s="77"/>
      <c r="D26" s="77"/>
      <c r="E26" s="86">
        <v>0</v>
      </c>
      <c r="F26" s="85">
        <f t="shared" si="0"/>
        <v>0</v>
      </c>
      <c r="G26" s="86">
        <v>0</v>
      </c>
      <c r="H26" s="83"/>
    </row>
    <row r="27" spans="1:8" ht="16.5" customHeight="1" x14ac:dyDescent="0.25">
      <c r="A27" s="75"/>
      <c r="B27" s="78" t="s">
        <v>234</v>
      </c>
      <c r="C27" s="77">
        <f>C18</f>
        <v>7940715693</v>
      </c>
      <c r="D27" s="77">
        <f>D18</f>
        <v>7389394442</v>
      </c>
      <c r="E27" s="87">
        <v>0</v>
      </c>
      <c r="F27" s="77">
        <f>F15</f>
        <v>0</v>
      </c>
      <c r="G27" s="87">
        <v>0</v>
      </c>
      <c r="H27" s="83"/>
    </row>
    <row r="28" spans="1:8" ht="14.4" thickBot="1" x14ac:dyDescent="0.3">
      <c r="A28" s="95"/>
      <c r="B28" s="96" t="s">
        <v>235</v>
      </c>
      <c r="C28" s="97">
        <f>C16-C27</f>
        <v>-7940715693</v>
      </c>
      <c r="D28" s="97">
        <f>D16-D27</f>
        <v>-7389394442</v>
      </c>
      <c r="E28" s="98">
        <v>0</v>
      </c>
      <c r="F28" s="97">
        <f>F16</f>
        <v>0</v>
      </c>
      <c r="G28" s="98">
        <v>0</v>
      </c>
      <c r="H28" s="99"/>
    </row>
    <row r="29" spans="1:8" ht="14.4" thickBot="1" x14ac:dyDescent="0.3">
      <c r="A29" s="100"/>
      <c r="B29" s="100"/>
      <c r="C29" s="100"/>
      <c r="D29" s="100"/>
      <c r="E29" s="100"/>
      <c r="F29" s="100"/>
      <c r="G29" s="100"/>
      <c r="H29" s="100"/>
    </row>
    <row r="30" spans="1:8" ht="14.4" thickBot="1" x14ac:dyDescent="0.3">
      <c r="A30" s="101" t="s">
        <v>236</v>
      </c>
      <c r="B30" s="102" t="s">
        <v>237</v>
      </c>
      <c r="C30" s="102" t="s">
        <v>238</v>
      </c>
      <c r="D30" s="102" t="s">
        <v>239</v>
      </c>
      <c r="E30" s="351" t="s">
        <v>240</v>
      </c>
      <c r="F30" s="352"/>
      <c r="G30" s="351" t="s">
        <v>241</v>
      </c>
      <c r="H30" s="353"/>
    </row>
    <row r="31" spans="1:8" x14ac:dyDescent="0.25">
      <c r="A31" s="103">
        <v>1</v>
      </c>
      <c r="B31" s="104" t="s">
        <v>16</v>
      </c>
      <c r="C31" s="105">
        <v>812000000</v>
      </c>
      <c r="D31" s="105"/>
      <c r="E31" s="339">
        <v>812000000</v>
      </c>
      <c r="F31" s="340"/>
      <c r="G31" s="339"/>
      <c r="H31" s="350"/>
    </row>
    <row r="32" spans="1:8" x14ac:dyDescent="0.25">
      <c r="A32" s="106">
        <v>2</v>
      </c>
      <c r="B32" s="107" t="s">
        <v>242</v>
      </c>
      <c r="C32" s="108">
        <v>3098284043</v>
      </c>
      <c r="D32" s="108">
        <v>1901945608</v>
      </c>
      <c r="E32" s="339">
        <f>SUM(C32:D32)</f>
        <v>5000229651</v>
      </c>
      <c r="F32" s="340"/>
      <c r="G32" s="341"/>
      <c r="H32" s="342"/>
    </row>
    <row r="33" spans="1:8" x14ac:dyDescent="0.25">
      <c r="A33" s="106">
        <v>3</v>
      </c>
      <c r="B33" s="107" t="s">
        <v>243</v>
      </c>
      <c r="C33" s="108"/>
      <c r="D33" s="108"/>
      <c r="E33" s="339">
        <f>SUM(C33:D33)</f>
        <v>0</v>
      </c>
      <c r="F33" s="340"/>
      <c r="G33" s="341"/>
      <c r="H33" s="342"/>
    </row>
    <row r="34" spans="1:8" x14ac:dyDescent="0.25">
      <c r="A34" s="106">
        <v>4</v>
      </c>
      <c r="B34" s="107" t="s">
        <v>244</v>
      </c>
      <c r="C34" s="108"/>
      <c r="D34" s="108"/>
      <c r="E34" s="339"/>
      <c r="F34" s="340"/>
      <c r="G34" s="341"/>
      <c r="H34" s="342"/>
    </row>
    <row r="35" spans="1:8" ht="14.4" thickBot="1" x14ac:dyDescent="0.3">
      <c r="A35" s="109">
        <v>5</v>
      </c>
      <c r="B35" s="110" t="s">
        <v>245</v>
      </c>
      <c r="C35" s="111">
        <v>802462000</v>
      </c>
      <c r="D35" s="111">
        <v>1257494317</v>
      </c>
      <c r="E35" s="343">
        <f>SUM(C35:D35)</f>
        <v>2059956317</v>
      </c>
      <c r="F35" s="344"/>
      <c r="G35" s="345"/>
      <c r="H35" s="346"/>
    </row>
    <row r="36" spans="1:8" ht="14.4" thickBot="1" x14ac:dyDescent="0.3">
      <c r="A36" s="112"/>
      <c r="B36" s="113" t="s">
        <v>246</v>
      </c>
      <c r="C36" s="114">
        <f>SUM(C31:C35)</f>
        <v>4712746043</v>
      </c>
      <c r="D36" s="114">
        <f>SUM(D31:D35)</f>
        <v>3159439925</v>
      </c>
      <c r="E36" s="347">
        <f>SUM(E31:F35)</f>
        <v>7872185968</v>
      </c>
      <c r="F36" s="348"/>
      <c r="G36" s="347"/>
      <c r="H36" s="349"/>
    </row>
    <row r="37" spans="1:8" ht="14.4" thickBot="1" x14ac:dyDescent="0.3">
      <c r="A37" s="100"/>
      <c r="B37" s="100"/>
      <c r="C37" s="100"/>
      <c r="D37" s="100"/>
      <c r="E37" s="100"/>
      <c r="F37" s="100"/>
      <c r="G37" s="100"/>
      <c r="H37" s="100"/>
    </row>
    <row r="38" spans="1:8" ht="14.4" thickBot="1" x14ac:dyDescent="0.3">
      <c r="A38" s="101" t="s">
        <v>247</v>
      </c>
      <c r="B38" s="115" t="s">
        <v>248</v>
      </c>
      <c r="C38" s="102" t="s">
        <v>238</v>
      </c>
      <c r="D38" s="102" t="s">
        <v>239</v>
      </c>
      <c r="E38" s="334" t="s">
        <v>240</v>
      </c>
      <c r="F38" s="334"/>
      <c r="G38" s="334" t="s">
        <v>241</v>
      </c>
      <c r="H38" s="335"/>
    </row>
    <row r="39" spans="1:8" ht="14.4" thickBot="1" x14ac:dyDescent="0.3">
      <c r="A39" s="116">
        <v>1</v>
      </c>
      <c r="B39" s="117" t="s">
        <v>248</v>
      </c>
      <c r="C39" s="118">
        <v>10744300</v>
      </c>
      <c r="D39" s="119"/>
      <c r="E39" s="336">
        <f>C39+D39</f>
        <v>10744300</v>
      </c>
      <c r="F39" s="336"/>
      <c r="G39" s="337"/>
      <c r="H39" s="338"/>
    </row>
    <row r="40" spans="1:8" ht="14.4" thickBot="1" x14ac:dyDescent="0.3">
      <c r="A40" s="100"/>
      <c r="B40" s="100"/>
      <c r="C40" s="100"/>
      <c r="D40" s="100"/>
      <c r="E40" s="100"/>
      <c r="F40" s="100"/>
      <c r="G40" s="100"/>
      <c r="H40" s="100"/>
    </row>
    <row r="41" spans="1:8" ht="14.4" thickBot="1" x14ac:dyDescent="0.3">
      <c r="A41" s="101" t="s">
        <v>249</v>
      </c>
      <c r="B41" s="102" t="s">
        <v>250</v>
      </c>
      <c r="C41" s="102" t="s">
        <v>170</v>
      </c>
      <c r="D41" s="334" t="s">
        <v>251</v>
      </c>
      <c r="E41" s="334"/>
      <c r="F41" s="334"/>
      <c r="G41" s="334" t="s">
        <v>241</v>
      </c>
      <c r="H41" s="335"/>
    </row>
    <row r="42" spans="1:8" x14ac:dyDescent="0.25">
      <c r="A42" s="120">
        <v>1</v>
      </c>
      <c r="B42" s="121" t="s">
        <v>252</v>
      </c>
      <c r="C42" s="121"/>
      <c r="D42" s="328"/>
      <c r="E42" s="328"/>
      <c r="F42" s="328"/>
      <c r="G42" s="328"/>
      <c r="H42" s="329"/>
    </row>
    <row r="43" spans="1:8" x14ac:dyDescent="0.25">
      <c r="A43" s="122">
        <v>2</v>
      </c>
      <c r="B43" s="123" t="s">
        <v>253</v>
      </c>
      <c r="C43" s="310"/>
      <c r="D43" s="330"/>
      <c r="E43" s="330"/>
      <c r="F43" s="330"/>
      <c r="G43" s="331"/>
      <c r="H43" s="332"/>
    </row>
    <row r="44" spans="1:8" x14ac:dyDescent="0.25">
      <c r="A44" s="122"/>
      <c r="B44" s="124" t="s">
        <v>254</v>
      </c>
      <c r="C44" s="125"/>
      <c r="D44" s="333"/>
      <c r="E44" s="333"/>
      <c r="F44" s="333"/>
      <c r="G44" s="331"/>
      <c r="H44" s="332"/>
    </row>
    <row r="45" spans="1:8" ht="14.4" thickBot="1" x14ac:dyDescent="0.3">
      <c r="A45" s="126"/>
      <c r="B45" s="127" t="s">
        <v>255</v>
      </c>
      <c r="C45" s="128"/>
      <c r="D45" s="326"/>
      <c r="E45" s="326"/>
      <c r="F45" s="326"/>
      <c r="G45" s="326"/>
      <c r="H45" s="327"/>
    </row>
    <row r="46" spans="1:8" x14ac:dyDescent="0.25">
      <c r="A46" s="129"/>
      <c r="B46" s="130"/>
      <c r="C46" s="130"/>
      <c r="D46" s="131"/>
      <c r="E46" s="131"/>
      <c r="F46" s="131"/>
      <c r="G46" s="131"/>
      <c r="H46" s="131"/>
    </row>
    <row r="47" spans="1:8" x14ac:dyDescent="0.25">
      <c r="A47" s="100"/>
      <c r="B47" s="132"/>
      <c r="C47" s="132"/>
      <c r="D47" s="133"/>
      <c r="E47" s="133"/>
      <c r="F47" s="18" t="s">
        <v>464</v>
      </c>
      <c r="G47" s="133"/>
      <c r="H47" s="133"/>
    </row>
    <row r="48" spans="1:8" x14ac:dyDescent="0.25">
      <c r="A48" s="100"/>
      <c r="B48" s="100"/>
      <c r="C48" s="100"/>
      <c r="D48" s="134"/>
      <c r="E48" s="134"/>
      <c r="F48" s="18" t="s">
        <v>47</v>
      </c>
      <c r="G48" s="134"/>
      <c r="H48" s="134"/>
    </row>
    <row r="49" spans="1:8" x14ac:dyDescent="0.25">
      <c r="A49" s="100"/>
      <c r="B49" s="100"/>
      <c r="C49" s="100"/>
      <c r="D49" s="134"/>
      <c r="E49" s="134"/>
      <c r="F49" s="18" t="s">
        <v>48</v>
      </c>
      <c r="G49" s="134"/>
      <c r="H49" s="134"/>
    </row>
    <row r="50" spans="1:8" x14ac:dyDescent="0.25">
      <c r="A50" s="100"/>
      <c r="B50" s="100"/>
      <c r="C50" s="100"/>
      <c r="D50" s="133"/>
      <c r="E50" s="133"/>
      <c r="F50" s="18"/>
      <c r="G50" s="133"/>
      <c r="H50" s="134"/>
    </row>
    <row r="51" spans="1:8" x14ac:dyDescent="0.25">
      <c r="A51" s="100"/>
      <c r="B51" s="100"/>
      <c r="C51" s="100"/>
      <c r="D51" s="135"/>
      <c r="E51" s="135"/>
      <c r="F51" s="18"/>
      <c r="G51" s="135"/>
      <c r="H51" s="135"/>
    </row>
    <row r="52" spans="1:8" x14ac:dyDescent="0.25">
      <c r="A52" s="100"/>
      <c r="B52" s="100"/>
      <c r="C52" s="100"/>
      <c r="D52" s="135"/>
      <c r="E52" s="135"/>
      <c r="F52" s="18"/>
      <c r="G52" s="135"/>
      <c r="H52" s="135"/>
    </row>
    <row r="53" spans="1:8" x14ac:dyDescent="0.25">
      <c r="A53" s="100"/>
      <c r="B53" s="100"/>
      <c r="C53" s="100"/>
      <c r="D53" s="136"/>
      <c r="E53" s="136"/>
      <c r="F53" s="63" t="s">
        <v>23</v>
      </c>
      <c r="G53" s="136"/>
      <c r="H53" s="137"/>
    </row>
    <row r="54" spans="1:8" x14ac:dyDescent="0.25">
      <c r="A54" s="1"/>
      <c r="B54" s="1"/>
      <c r="C54" s="138"/>
      <c r="D54" s="138"/>
      <c r="E54" s="138"/>
      <c r="F54" s="18" t="s">
        <v>207</v>
      </c>
      <c r="G54" s="138"/>
      <c r="H54" s="138"/>
    </row>
  </sheetData>
  <mergeCells count="33">
    <mergeCell ref="E30:F30"/>
    <mergeCell ref="G30:H30"/>
    <mergeCell ref="A1:H1"/>
    <mergeCell ref="A2:H2"/>
    <mergeCell ref="A3:H3"/>
    <mergeCell ref="A4:H4"/>
    <mergeCell ref="A5:H5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8:F38"/>
    <mergeCell ref="G38:H38"/>
    <mergeCell ref="E39:F39"/>
    <mergeCell ref="G39:H39"/>
    <mergeCell ref="D41:F41"/>
    <mergeCell ref="G41:H41"/>
    <mergeCell ref="D45:F45"/>
    <mergeCell ref="G45:H45"/>
    <mergeCell ref="D42:F42"/>
    <mergeCell ref="G42:H42"/>
    <mergeCell ref="D43:F43"/>
    <mergeCell ref="G43:H43"/>
    <mergeCell ref="D44:F44"/>
    <mergeCell ref="G44:H4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view="pageBreakPreview" zoomScale="115" zoomScaleNormal="130" zoomScaleSheetLayoutView="115" workbookViewId="0">
      <selection activeCell="C13" sqref="C13"/>
    </sheetView>
  </sheetViews>
  <sheetFormatPr defaultColWidth="9.109375" defaultRowHeight="13.8" x14ac:dyDescent="0.25"/>
  <cols>
    <col min="1" max="1" width="4.33203125" style="9" customWidth="1"/>
    <col min="2" max="2" width="31.5546875" style="1" customWidth="1"/>
    <col min="3" max="3" width="22.5546875" style="1" bestFit="1" customWidth="1"/>
    <col min="4" max="10" width="13.44140625" style="1" customWidth="1"/>
    <col min="11" max="16384" width="9.109375" style="1"/>
  </cols>
  <sheetData>
    <row r="1" spans="1:10" x14ac:dyDescent="0.25">
      <c r="J1" s="2" t="s">
        <v>387</v>
      </c>
    </row>
    <row r="3" spans="1:10" ht="14.4" thickBot="1" x14ac:dyDescent="0.3">
      <c r="A3" s="319" t="s">
        <v>376</v>
      </c>
      <c r="B3" s="319"/>
      <c r="C3" s="319"/>
      <c r="D3" s="319"/>
      <c r="E3" s="319"/>
      <c r="F3" s="319"/>
      <c r="G3" s="319"/>
      <c r="H3" s="319"/>
      <c r="I3" s="319"/>
      <c r="J3" s="319"/>
    </row>
    <row r="4" spans="1:10" s="36" customFormat="1" x14ac:dyDescent="0.3">
      <c r="A4" s="41" t="s">
        <v>27</v>
      </c>
      <c r="B4" s="42" t="s">
        <v>84</v>
      </c>
      <c r="C4" s="391" t="s">
        <v>377</v>
      </c>
      <c r="D4" s="391"/>
      <c r="E4" s="391"/>
      <c r="F4" s="391"/>
      <c r="G4" s="391"/>
      <c r="H4" s="391"/>
      <c r="I4" s="391"/>
      <c r="J4" s="406"/>
    </row>
    <row r="5" spans="1:10" s="36" customFormat="1" ht="55.2" x14ac:dyDescent="0.3">
      <c r="A5" s="37"/>
      <c r="B5" s="38"/>
      <c r="C5" s="38" t="s">
        <v>378</v>
      </c>
      <c r="D5" s="38" t="s">
        <v>379</v>
      </c>
      <c r="E5" s="38" t="s">
        <v>380</v>
      </c>
      <c r="F5" s="38" t="s">
        <v>381</v>
      </c>
      <c r="G5" s="38" t="s">
        <v>382</v>
      </c>
      <c r="H5" s="38" t="s">
        <v>383</v>
      </c>
      <c r="I5" s="38" t="s">
        <v>384</v>
      </c>
      <c r="J5" s="45" t="s">
        <v>385</v>
      </c>
    </row>
    <row r="6" spans="1:10" s="36" customFormat="1" ht="15.75" customHeight="1" x14ac:dyDescent="0.3">
      <c r="A6" s="37">
        <v>1</v>
      </c>
      <c r="B6" s="38">
        <v>2</v>
      </c>
      <c r="C6" s="236" t="s">
        <v>386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45">
        <v>10</v>
      </c>
    </row>
    <row r="7" spans="1:10" x14ac:dyDescent="0.25">
      <c r="A7" s="20" t="s">
        <v>388</v>
      </c>
      <c r="B7" s="4" t="s">
        <v>389</v>
      </c>
      <c r="C7" s="31">
        <v>960000000</v>
      </c>
      <c r="D7" s="31"/>
      <c r="E7" s="31"/>
      <c r="F7" s="31"/>
      <c r="G7" s="31"/>
      <c r="H7" s="31"/>
      <c r="I7" s="31"/>
      <c r="J7" s="32"/>
    </row>
    <row r="8" spans="1:10" x14ac:dyDescent="0.25">
      <c r="A8" s="20" t="s">
        <v>390</v>
      </c>
      <c r="B8" s="4" t="s">
        <v>391</v>
      </c>
      <c r="C8" s="31">
        <v>4710104813</v>
      </c>
      <c r="D8" s="31"/>
      <c r="E8" s="31"/>
      <c r="F8" s="31"/>
      <c r="G8" s="31"/>
      <c r="H8" s="31"/>
      <c r="I8" s="31"/>
      <c r="J8" s="32"/>
    </row>
    <row r="9" spans="1:10" x14ac:dyDescent="0.25">
      <c r="A9" s="20" t="s">
        <v>392</v>
      </c>
      <c r="B9" s="4" t="s">
        <v>393</v>
      </c>
      <c r="C9" s="31">
        <v>4000331450</v>
      </c>
      <c r="D9" s="31"/>
      <c r="E9" s="31"/>
      <c r="F9" s="31"/>
      <c r="G9" s="31"/>
      <c r="H9" s="31"/>
      <c r="I9" s="31"/>
      <c r="J9" s="32"/>
    </row>
    <row r="10" spans="1:10" x14ac:dyDescent="0.25">
      <c r="A10" s="20" t="s">
        <v>394</v>
      </c>
      <c r="B10" s="4" t="s">
        <v>395</v>
      </c>
      <c r="C10" s="31">
        <f t="shared" ref="C10:C11" si="0">SUM(D10:J10)</f>
        <v>0</v>
      </c>
      <c r="D10" s="31"/>
      <c r="E10" s="31"/>
      <c r="F10" s="31"/>
      <c r="G10" s="31"/>
      <c r="H10" s="31"/>
      <c r="I10" s="31"/>
      <c r="J10" s="32"/>
    </row>
    <row r="11" spans="1:10" x14ac:dyDescent="0.25">
      <c r="A11" s="20" t="s">
        <v>396</v>
      </c>
      <c r="B11" s="4" t="s">
        <v>397</v>
      </c>
      <c r="C11" s="31">
        <f t="shared" si="0"/>
        <v>0</v>
      </c>
      <c r="D11" s="31"/>
      <c r="E11" s="31"/>
      <c r="F11" s="31"/>
      <c r="G11" s="31"/>
      <c r="H11" s="31"/>
      <c r="I11" s="31"/>
      <c r="J11" s="32"/>
    </row>
    <row r="12" spans="1:10" x14ac:dyDescent="0.25">
      <c r="A12" s="20" t="s">
        <v>398</v>
      </c>
      <c r="B12" s="4" t="s">
        <v>318</v>
      </c>
      <c r="C12" s="31">
        <v>734768820</v>
      </c>
      <c r="D12" s="31"/>
      <c r="E12" s="31"/>
      <c r="F12" s="31"/>
      <c r="G12" s="31"/>
      <c r="H12" s="31"/>
      <c r="I12" s="31"/>
      <c r="J12" s="32"/>
    </row>
    <row r="13" spans="1:10" ht="14.4" thickBot="1" x14ac:dyDescent="0.3">
      <c r="A13" s="389" t="s">
        <v>33</v>
      </c>
      <c r="B13" s="390"/>
      <c r="C13" s="33">
        <f>SUM(C7:C12)</f>
        <v>10405205083</v>
      </c>
      <c r="D13" s="33">
        <f t="shared" ref="D13:J13" si="1">SUM(D7:D12)</f>
        <v>0</v>
      </c>
      <c r="E13" s="33">
        <f t="shared" si="1"/>
        <v>0</v>
      </c>
      <c r="F13" s="33">
        <f t="shared" si="1"/>
        <v>0</v>
      </c>
      <c r="G13" s="33">
        <f t="shared" si="1"/>
        <v>0</v>
      </c>
      <c r="H13" s="33">
        <f t="shared" si="1"/>
        <v>0</v>
      </c>
      <c r="I13" s="33">
        <f t="shared" si="1"/>
        <v>0</v>
      </c>
      <c r="J13" s="235">
        <f t="shared" si="1"/>
        <v>0</v>
      </c>
    </row>
    <row r="15" spans="1:10" x14ac:dyDescent="0.25">
      <c r="H15" s="388" t="s">
        <v>464</v>
      </c>
      <c r="I15" s="388"/>
      <c r="J15" s="388"/>
    </row>
    <row r="16" spans="1:10" x14ac:dyDescent="0.25">
      <c r="H16" s="388" t="s">
        <v>47</v>
      </c>
      <c r="I16" s="388"/>
      <c r="J16" s="388"/>
    </row>
    <row r="17" spans="8:10" x14ac:dyDescent="0.25">
      <c r="H17" s="388" t="s">
        <v>48</v>
      </c>
      <c r="I17" s="388"/>
      <c r="J17" s="388"/>
    </row>
    <row r="21" spans="8:10" x14ac:dyDescent="0.25">
      <c r="H21" s="386" t="s">
        <v>23</v>
      </c>
      <c r="I21" s="386"/>
      <c r="J21" s="386"/>
    </row>
    <row r="22" spans="8:10" ht="10.5" customHeight="1" x14ac:dyDescent="0.25">
      <c r="H22" s="387" t="s">
        <v>24</v>
      </c>
      <c r="I22" s="387"/>
      <c r="J22" s="387"/>
    </row>
    <row r="23" spans="8:10" x14ac:dyDescent="0.25">
      <c r="H23" s="388" t="s">
        <v>25</v>
      </c>
      <c r="I23" s="388"/>
      <c r="J23" s="388"/>
    </row>
  </sheetData>
  <mergeCells count="9">
    <mergeCell ref="H23:J23"/>
    <mergeCell ref="C4:J4"/>
    <mergeCell ref="A3:J3"/>
    <mergeCell ref="A13:B13"/>
    <mergeCell ref="H15:J15"/>
    <mergeCell ref="H16:J16"/>
    <mergeCell ref="H17:J17"/>
    <mergeCell ref="H21:J21"/>
    <mergeCell ref="H22:J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view="pageBreakPreview" zoomScale="115" zoomScaleNormal="100" zoomScaleSheetLayoutView="115" workbookViewId="0">
      <pane ySplit="6" topLeftCell="A7" activePane="bottomLeft" state="frozen"/>
      <selection pane="bottomLeft" activeCell="A25" sqref="A25"/>
    </sheetView>
  </sheetViews>
  <sheetFormatPr defaultColWidth="9.109375" defaultRowHeight="13.8" x14ac:dyDescent="0.25"/>
  <cols>
    <col min="1" max="1" width="4.5546875" style="241" customWidth="1"/>
    <col min="2" max="2" width="27.33203125" style="1" bestFit="1" customWidth="1"/>
    <col min="3" max="3" width="19.33203125" style="1" bestFit="1" customWidth="1"/>
    <col min="4" max="4" width="18.33203125" style="1" bestFit="1" customWidth="1"/>
    <col min="5" max="5" width="11" style="1" customWidth="1"/>
    <col min="6" max="6" width="14.88671875" style="1" customWidth="1"/>
    <col min="7" max="7" width="9.109375" style="241"/>
    <col min="8" max="8" width="9.109375" style="1"/>
    <col min="9" max="9" width="11.33203125" style="241" customWidth="1"/>
    <col min="10" max="10" width="10.88671875" style="1" customWidth="1"/>
    <col min="11" max="11" width="13.44140625" style="1" bestFit="1" customWidth="1"/>
    <col min="12" max="12" width="19.44140625" style="1" customWidth="1"/>
    <col min="13" max="15" width="9.109375" style="1"/>
    <col min="16" max="16" width="12.33203125" style="1" bestFit="1" customWidth="1"/>
    <col min="17" max="16384" width="9.109375" style="1"/>
  </cols>
  <sheetData>
    <row r="1" spans="1:13" x14ac:dyDescent="0.25">
      <c r="M1" s="2" t="s">
        <v>415</v>
      </c>
    </row>
    <row r="3" spans="1:13" x14ac:dyDescent="0.25">
      <c r="A3" s="319" t="s">
        <v>399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</row>
    <row r="4" spans="1:13" x14ac:dyDescent="0.25">
      <c r="A4" s="319" t="s">
        <v>400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</row>
    <row r="5" spans="1:13" ht="14.4" thickBot="1" x14ac:dyDescent="0.3"/>
    <row r="6" spans="1:13" s="35" customFormat="1" ht="41.4" x14ac:dyDescent="0.25">
      <c r="A6" s="283" t="s">
        <v>27</v>
      </c>
      <c r="B6" s="284" t="s">
        <v>84</v>
      </c>
      <c r="C6" s="284" t="s">
        <v>401</v>
      </c>
      <c r="D6" s="284" t="s">
        <v>402</v>
      </c>
      <c r="E6" s="284" t="s">
        <v>403</v>
      </c>
      <c r="F6" s="284" t="s">
        <v>404</v>
      </c>
      <c r="G6" s="284" t="s">
        <v>405</v>
      </c>
      <c r="H6" s="284" t="s">
        <v>406</v>
      </c>
      <c r="I6" s="284" t="s">
        <v>407</v>
      </c>
      <c r="J6" s="284" t="s">
        <v>408</v>
      </c>
      <c r="K6" s="284" t="s">
        <v>154</v>
      </c>
      <c r="L6" s="284" t="s">
        <v>409</v>
      </c>
      <c r="M6" s="285" t="s">
        <v>410</v>
      </c>
    </row>
    <row r="7" spans="1:13" s="35" customFormat="1" x14ac:dyDescent="0.25">
      <c r="A7" s="303" t="s">
        <v>411</v>
      </c>
      <c r="B7" s="415" t="s">
        <v>389</v>
      </c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6"/>
    </row>
    <row r="8" spans="1:13" x14ac:dyDescent="0.25">
      <c r="A8" s="301" t="s">
        <v>412</v>
      </c>
      <c r="B8" s="418" t="s">
        <v>391</v>
      </c>
      <c r="C8" s="418"/>
      <c r="D8" s="418"/>
      <c r="E8" s="418"/>
      <c r="F8" s="418"/>
      <c r="G8" s="418"/>
      <c r="H8" s="418"/>
      <c r="I8" s="418"/>
      <c r="J8" s="418"/>
      <c r="K8" s="418"/>
      <c r="L8" s="418"/>
      <c r="M8" s="419"/>
    </row>
    <row r="9" spans="1:13" s="294" customFormat="1" x14ac:dyDescent="0.3">
      <c r="A9" s="413">
        <v>1</v>
      </c>
      <c r="B9" s="420" t="s">
        <v>473</v>
      </c>
      <c r="C9" s="420" t="s">
        <v>476</v>
      </c>
      <c r="D9" s="420"/>
      <c r="E9" s="420"/>
      <c r="F9" s="420"/>
      <c r="G9" s="420" t="s">
        <v>474</v>
      </c>
      <c r="H9" s="290"/>
      <c r="I9" s="291" t="s">
        <v>475</v>
      </c>
      <c r="J9" s="291">
        <v>2</v>
      </c>
      <c r="K9" s="292">
        <v>10010000</v>
      </c>
      <c r="L9" s="292">
        <f>K9*J9</f>
        <v>20020000</v>
      </c>
      <c r="M9" s="293"/>
    </row>
    <row r="10" spans="1:13" s="294" customFormat="1" x14ac:dyDescent="0.3">
      <c r="A10" s="414"/>
      <c r="B10" s="421"/>
      <c r="C10" s="421"/>
      <c r="D10" s="421"/>
      <c r="E10" s="421"/>
      <c r="F10" s="421"/>
      <c r="G10" s="421"/>
      <c r="H10" s="290"/>
      <c r="I10" s="291" t="s">
        <v>475</v>
      </c>
      <c r="J10" s="291">
        <v>1</v>
      </c>
      <c r="K10" s="292">
        <v>14850000</v>
      </c>
      <c r="L10" s="292">
        <f>K10*J10</f>
        <v>14850000</v>
      </c>
      <c r="M10" s="293"/>
    </row>
    <row r="11" spans="1:13" s="294" customFormat="1" x14ac:dyDescent="0.3">
      <c r="A11" s="297">
        <v>2</v>
      </c>
      <c r="B11" s="300" t="s">
        <v>517</v>
      </c>
      <c r="C11" s="304" t="s">
        <v>518</v>
      </c>
      <c r="D11" s="290"/>
      <c r="E11" s="290"/>
      <c r="F11" s="290"/>
      <c r="G11" s="291" t="s">
        <v>474</v>
      </c>
      <c r="H11" s="290"/>
      <c r="I11" s="291" t="s">
        <v>519</v>
      </c>
      <c r="J11" s="291">
        <v>1</v>
      </c>
      <c r="K11" s="299">
        <v>19737410</v>
      </c>
      <c r="L11" s="292">
        <f t="shared" ref="L11:L36" si="0">K11*J11</f>
        <v>19737410</v>
      </c>
      <c r="M11" s="293"/>
    </row>
    <row r="12" spans="1:13" s="294" customFormat="1" x14ac:dyDescent="0.3">
      <c r="A12" s="297">
        <f>A11+1</f>
        <v>3</v>
      </c>
      <c r="B12" s="300" t="s">
        <v>520</v>
      </c>
      <c r="C12" s="304" t="s">
        <v>546</v>
      </c>
      <c r="D12" s="290"/>
      <c r="E12" s="290"/>
      <c r="F12" s="290"/>
      <c r="G12" s="291" t="s">
        <v>474</v>
      </c>
      <c r="H12" s="290"/>
      <c r="I12" s="291" t="s">
        <v>559</v>
      </c>
      <c r="J12" s="291">
        <v>1</v>
      </c>
      <c r="K12" s="299">
        <v>4743200</v>
      </c>
      <c r="L12" s="292">
        <f t="shared" si="0"/>
        <v>4743200</v>
      </c>
      <c r="M12" s="293"/>
    </row>
    <row r="13" spans="1:13" s="294" customFormat="1" ht="27.6" x14ac:dyDescent="0.3">
      <c r="A13" s="297">
        <f t="shared" ref="A13:A36" si="1">A12+1</f>
        <v>4</v>
      </c>
      <c r="B13" s="300" t="s">
        <v>521</v>
      </c>
      <c r="C13" s="304" t="s">
        <v>546</v>
      </c>
      <c r="D13" s="290"/>
      <c r="E13" s="290"/>
      <c r="F13" s="290"/>
      <c r="G13" s="291" t="s">
        <v>474</v>
      </c>
      <c r="H13" s="290"/>
      <c r="I13" s="291" t="s">
        <v>475</v>
      </c>
      <c r="J13" s="291">
        <v>1</v>
      </c>
      <c r="K13" s="299">
        <v>5180560</v>
      </c>
      <c r="L13" s="292">
        <f t="shared" si="0"/>
        <v>5180560</v>
      </c>
      <c r="M13" s="293"/>
    </row>
    <row r="14" spans="1:13" s="294" customFormat="1" ht="27.6" x14ac:dyDescent="0.3">
      <c r="A14" s="297">
        <f t="shared" si="1"/>
        <v>5</v>
      </c>
      <c r="B14" s="300" t="s">
        <v>522</v>
      </c>
      <c r="C14" s="304" t="s">
        <v>547</v>
      </c>
      <c r="D14" s="290"/>
      <c r="E14" s="290"/>
      <c r="F14" s="290"/>
      <c r="G14" s="291" t="s">
        <v>474</v>
      </c>
      <c r="H14" s="290"/>
      <c r="I14" s="291" t="s">
        <v>519</v>
      </c>
      <c r="J14" s="291">
        <v>1</v>
      </c>
      <c r="K14" s="299">
        <v>11985490</v>
      </c>
      <c r="L14" s="292">
        <f t="shared" si="0"/>
        <v>11985490</v>
      </c>
      <c r="M14" s="293"/>
    </row>
    <row r="15" spans="1:13" s="294" customFormat="1" x14ac:dyDescent="0.3">
      <c r="A15" s="297">
        <f t="shared" si="1"/>
        <v>6</v>
      </c>
      <c r="B15" s="300" t="s">
        <v>523</v>
      </c>
      <c r="C15" s="304" t="s">
        <v>548</v>
      </c>
      <c r="D15" s="290"/>
      <c r="E15" s="290"/>
      <c r="F15" s="290"/>
      <c r="G15" s="291" t="s">
        <v>474</v>
      </c>
      <c r="H15" s="290"/>
      <c r="I15" s="291" t="s">
        <v>560</v>
      </c>
      <c r="J15" s="291">
        <v>1</v>
      </c>
      <c r="K15" s="299">
        <v>15000000</v>
      </c>
      <c r="L15" s="292">
        <f t="shared" si="0"/>
        <v>15000000</v>
      </c>
      <c r="M15" s="293"/>
    </row>
    <row r="16" spans="1:13" s="294" customFormat="1" x14ac:dyDescent="0.3">
      <c r="A16" s="297">
        <f t="shared" si="1"/>
        <v>7</v>
      </c>
      <c r="B16" s="300" t="s">
        <v>524</v>
      </c>
      <c r="C16" s="304" t="s">
        <v>549</v>
      </c>
      <c r="D16" s="290"/>
      <c r="E16" s="290"/>
      <c r="F16" s="290"/>
      <c r="G16" s="291" t="s">
        <v>474</v>
      </c>
      <c r="H16" s="290"/>
      <c r="I16" s="291" t="s">
        <v>559</v>
      </c>
      <c r="J16" s="291">
        <v>1</v>
      </c>
      <c r="K16" s="299">
        <v>5000000</v>
      </c>
      <c r="L16" s="292">
        <f t="shared" si="0"/>
        <v>5000000</v>
      </c>
      <c r="M16" s="293"/>
    </row>
    <row r="17" spans="1:13" s="294" customFormat="1" x14ac:dyDescent="0.3">
      <c r="A17" s="297">
        <f t="shared" si="1"/>
        <v>8</v>
      </c>
      <c r="B17" s="300" t="s">
        <v>525</v>
      </c>
      <c r="C17" s="304" t="s">
        <v>550</v>
      </c>
      <c r="D17" s="290"/>
      <c r="E17" s="290"/>
      <c r="F17" s="290"/>
      <c r="G17" s="291" t="s">
        <v>474</v>
      </c>
      <c r="H17" s="290"/>
      <c r="I17" s="291" t="s">
        <v>561</v>
      </c>
      <c r="J17" s="291">
        <v>2</v>
      </c>
      <c r="K17" s="299">
        <v>11600000</v>
      </c>
      <c r="L17" s="292">
        <f t="shared" si="0"/>
        <v>23200000</v>
      </c>
      <c r="M17" s="293"/>
    </row>
    <row r="18" spans="1:13" s="294" customFormat="1" x14ac:dyDescent="0.3">
      <c r="A18" s="297">
        <f t="shared" si="1"/>
        <v>9</v>
      </c>
      <c r="B18" s="300" t="s">
        <v>526</v>
      </c>
      <c r="C18" s="304" t="s">
        <v>550</v>
      </c>
      <c r="D18" s="290"/>
      <c r="E18" s="290"/>
      <c r="F18" s="290"/>
      <c r="G18" s="291" t="s">
        <v>474</v>
      </c>
      <c r="H18" s="290"/>
      <c r="I18" s="291" t="s">
        <v>526</v>
      </c>
      <c r="J18" s="291">
        <v>2</v>
      </c>
      <c r="K18" s="299">
        <v>4500000</v>
      </c>
      <c r="L18" s="292">
        <f t="shared" si="0"/>
        <v>9000000</v>
      </c>
      <c r="M18" s="293"/>
    </row>
    <row r="19" spans="1:13" s="294" customFormat="1" x14ac:dyDescent="0.3">
      <c r="A19" s="297">
        <f t="shared" si="1"/>
        <v>10</v>
      </c>
      <c r="B19" s="300" t="s">
        <v>527</v>
      </c>
      <c r="C19" s="304" t="s">
        <v>550</v>
      </c>
      <c r="D19" s="290"/>
      <c r="E19" s="290"/>
      <c r="F19" s="290"/>
      <c r="G19" s="291" t="s">
        <v>474</v>
      </c>
      <c r="H19" s="290"/>
      <c r="I19" s="291" t="s">
        <v>562</v>
      </c>
      <c r="J19" s="291">
        <v>1</v>
      </c>
      <c r="K19" s="299">
        <v>11050000</v>
      </c>
      <c r="L19" s="292">
        <f t="shared" si="0"/>
        <v>11050000</v>
      </c>
      <c r="M19" s="293"/>
    </row>
    <row r="20" spans="1:13" s="294" customFormat="1" x14ac:dyDescent="0.3">
      <c r="A20" s="297">
        <f t="shared" si="1"/>
        <v>11</v>
      </c>
      <c r="B20" s="300" t="s">
        <v>528</v>
      </c>
      <c r="C20" s="304" t="s">
        <v>551</v>
      </c>
      <c r="D20" s="290"/>
      <c r="E20" s="290"/>
      <c r="F20" s="290"/>
      <c r="G20" s="291" t="s">
        <v>474</v>
      </c>
      <c r="H20" s="290"/>
      <c r="I20" s="291" t="s">
        <v>224</v>
      </c>
      <c r="J20" s="291">
        <v>1</v>
      </c>
      <c r="K20" s="299">
        <v>10260000</v>
      </c>
      <c r="L20" s="292">
        <f t="shared" si="0"/>
        <v>10260000</v>
      </c>
      <c r="M20" s="293"/>
    </row>
    <row r="21" spans="1:13" s="294" customFormat="1" x14ac:dyDescent="0.3">
      <c r="A21" s="297">
        <f t="shared" si="1"/>
        <v>12</v>
      </c>
      <c r="B21" s="300" t="s">
        <v>529</v>
      </c>
      <c r="C21" s="304" t="s">
        <v>551</v>
      </c>
      <c r="D21" s="290"/>
      <c r="E21" s="290"/>
      <c r="F21" s="290"/>
      <c r="G21" s="291" t="s">
        <v>474</v>
      </c>
      <c r="H21" s="290"/>
      <c r="I21" s="291" t="s">
        <v>224</v>
      </c>
      <c r="J21" s="291">
        <v>2</v>
      </c>
      <c r="K21" s="299">
        <v>4250000</v>
      </c>
      <c r="L21" s="292">
        <f t="shared" si="0"/>
        <v>8500000</v>
      </c>
      <c r="M21" s="293"/>
    </row>
    <row r="22" spans="1:13" s="294" customFormat="1" x14ac:dyDescent="0.3">
      <c r="A22" s="297">
        <f t="shared" si="1"/>
        <v>13</v>
      </c>
      <c r="B22" s="300" t="s">
        <v>530</v>
      </c>
      <c r="C22" s="304" t="s">
        <v>552</v>
      </c>
      <c r="D22" s="290"/>
      <c r="E22" s="290"/>
      <c r="F22" s="290"/>
      <c r="G22" s="291" t="s">
        <v>474</v>
      </c>
      <c r="H22" s="290"/>
      <c r="I22" s="291" t="s">
        <v>224</v>
      </c>
      <c r="J22" s="291">
        <v>2</v>
      </c>
      <c r="K22" s="299">
        <v>4000000</v>
      </c>
      <c r="L22" s="292">
        <f t="shared" si="0"/>
        <v>8000000</v>
      </c>
      <c r="M22" s="293"/>
    </row>
    <row r="23" spans="1:13" s="294" customFormat="1" x14ac:dyDescent="0.3">
      <c r="A23" s="297">
        <f t="shared" si="1"/>
        <v>14</v>
      </c>
      <c r="B23" s="300" t="s">
        <v>531</v>
      </c>
      <c r="C23" s="304" t="s">
        <v>553</v>
      </c>
      <c r="D23" s="290"/>
      <c r="E23" s="290"/>
      <c r="F23" s="290"/>
      <c r="G23" s="291" t="s">
        <v>474</v>
      </c>
      <c r="H23" s="290"/>
      <c r="I23" s="291" t="s">
        <v>563</v>
      </c>
      <c r="J23" s="291">
        <v>1</v>
      </c>
      <c r="K23" s="299">
        <v>6500000</v>
      </c>
      <c r="L23" s="292">
        <f t="shared" si="0"/>
        <v>6500000</v>
      </c>
      <c r="M23" s="293"/>
    </row>
    <row r="24" spans="1:13" s="294" customFormat="1" ht="27.6" x14ac:dyDescent="0.3">
      <c r="A24" s="297">
        <f>A23+1</f>
        <v>15</v>
      </c>
      <c r="B24" s="300" t="s">
        <v>533</v>
      </c>
      <c r="C24" s="304" t="s">
        <v>555</v>
      </c>
      <c r="D24" s="305" t="s">
        <v>576</v>
      </c>
      <c r="E24" s="290"/>
      <c r="F24" s="290"/>
      <c r="G24" s="291" t="s">
        <v>474</v>
      </c>
      <c r="H24" s="290"/>
      <c r="I24" s="291" t="s">
        <v>564</v>
      </c>
      <c r="J24" s="291">
        <v>3</v>
      </c>
      <c r="K24" s="299">
        <v>4350000</v>
      </c>
      <c r="L24" s="292">
        <f t="shared" si="0"/>
        <v>13050000</v>
      </c>
      <c r="M24" s="293"/>
    </row>
    <row r="25" spans="1:13" s="294" customFormat="1" ht="27.6" x14ac:dyDescent="0.3">
      <c r="A25" s="297">
        <f t="shared" si="1"/>
        <v>16</v>
      </c>
      <c r="B25" s="300" t="s">
        <v>534</v>
      </c>
      <c r="C25" s="304" t="s">
        <v>555</v>
      </c>
      <c r="D25" s="305" t="s">
        <v>576</v>
      </c>
      <c r="E25" s="290"/>
      <c r="F25" s="290"/>
      <c r="G25" s="291" t="s">
        <v>474</v>
      </c>
      <c r="H25" s="290"/>
      <c r="I25" s="291" t="s">
        <v>574</v>
      </c>
      <c r="J25" s="291">
        <v>3</v>
      </c>
      <c r="K25" s="299">
        <v>12900000</v>
      </c>
      <c r="L25" s="292">
        <f t="shared" si="0"/>
        <v>38700000</v>
      </c>
      <c r="M25" s="293"/>
    </row>
    <row r="26" spans="1:13" s="294" customFormat="1" ht="27.6" x14ac:dyDescent="0.3">
      <c r="A26" s="297">
        <f t="shared" si="1"/>
        <v>17</v>
      </c>
      <c r="B26" s="300" t="s">
        <v>535</v>
      </c>
      <c r="C26" s="304" t="s">
        <v>555</v>
      </c>
      <c r="D26" s="305" t="s">
        <v>576</v>
      </c>
      <c r="E26" s="290"/>
      <c r="F26" s="290"/>
      <c r="G26" s="291" t="s">
        <v>474</v>
      </c>
      <c r="H26" s="290"/>
      <c r="I26" s="291" t="s">
        <v>565</v>
      </c>
      <c r="J26" s="291">
        <v>45</v>
      </c>
      <c r="K26" s="299">
        <v>1870000</v>
      </c>
      <c r="L26" s="292">
        <f t="shared" si="0"/>
        <v>84150000</v>
      </c>
      <c r="M26" s="293"/>
    </row>
    <row r="27" spans="1:13" s="294" customFormat="1" ht="27.6" x14ac:dyDescent="0.3">
      <c r="A27" s="297">
        <f t="shared" si="1"/>
        <v>18</v>
      </c>
      <c r="B27" s="300" t="s">
        <v>536</v>
      </c>
      <c r="C27" s="304" t="s">
        <v>555</v>
      </c>
      <c r="D27" s="305" t="s">
        <v>576</v>
      </c>
      <c r="E27" s="290"/>
      <c r="F27" s="290"/>
      <c r="G27" s="291" t="s">
        <v>474</v>
      </c>
      <c r="H27" s="290"/>
      <c r="I27" s="291" t="s">
        <v>566</v>
      </c>
      <c r="J27" s="291">
        <v>44</v>
      </c>
      <c r="K27" s="299">
        <v>1285000</v>
      </c>
      <c r="L27" s="292">
        <f t="shared" si="0"/>
        <v>56540000</v>
      </c>
      <c r="M27" s="293"/>
    </row>
    <row r="28" spans="1:13" s="294" customFormat="1" ht="27.6" x14ac:dyDescent="0.3">
      <c r="A28" s="297">
        <f t="shared" si="1"/>
        <v>19</v>
      </c>
      <c r="B28" s="300" t="s">
        <v>537</v>
      </c>
      <c r="C28" s="304" t="s">
        <v>556</v>
      </c>
      <c r="D28" s="305" t="s">
        <v>577</v>
      </c>
      <c r="E28" s="290"/>
      <c r="F28" s="290"/>
      <c r="G28" s="291" t="s">
        <v>474</v>
      </c>
      <c r="H28" s="290"/>
      <c r="I28" s="291" t="s">
        <v>572</v>
      </c>
      <c r="J28" s="291">
        <v>1</v>
      </c>
      <c r="K28" s="299">
        <v>5700000</v>
      </c>
      <c r="L28" s="292">
        <f t="shared" si="0"/>
        <v>5700000</v>
      </c>
      <c r="M28" s="293"/>
    </row>
    <row r="29" spans="1:13" s="294" customFormat="1" ht="27.6" x14ac:dyDescent="0.3">
      <c r="A29" s="297">
        <f t="shared" si="1"/>
        <v>20</v>
      </c>
      <c r="B29" s="300" t="s">
        <v>538</v>
      </c>
      <c r="C29" s="304" t="s">
        <v>556</v>
      </c>
      <c r="D29" s="305" t="s">
        <v>577</v>
      </c>
      <c r="E29" s="290"/>
      <c r="F29" s="290"/>
      <c r="G29" s="291" t="s">
        <v>474</v>
      </c>
      <c r="H29" s="290"/>
      <c r="I29" s="291" t="s">
        <v>573</v>
      </c>
      <c r="J29" s="291">
        <v>2</v>
      </c>
      <c r="K29" s="299">
        <v>1800000</v>
      </c>
      <c r="L29" s="292">
        <f t="shared" si="0"/>
        <v>3600000</v>
      </c>
      <c r="M29" s="293"/>
    </row>
    <row r="30" spans="1:13" s="294" customFormat="1" ht="27.6" x14ac:dyDescent="0.3">
      <c r="A30" s="297">
        <f t="shared" si="1"/>
        <v>21</v>
      </c>
      <c r="B30" s="300" t="s">
        <v>539</v>
      </c>
      <c r="C30" s="304" t="s">
        <v>556</v>
      </c>
      <c r="D30" s="305" t="s">
        <v>577</v>
      </c>
      <c r="E30" s="290"/>
      <c r="F30" s="290"/>
      <c r="G30" s="291" t="s">
        <v>474</v>
      </c>
      <c r="H30" s="290"/>
      <c r="I30" s="291" t="s">
        <v>567</v>
      </c>
      <c r="J30" s="291">
        <v>1</v>
      </c>
      <c r="K30" s="299">
        <v>45000000</v>
      </c>
      <c r="L30" s="292">
        <f t="shared" si="0"/>
        <v>45000000</v>
      </c>
      <c r="M30" s="293"/>
    </row>
    <row r="31" spans="1:13" s="294" customFormat="1" ht="27.6" x14ac:dyDescent="0.3">
      <c r="A31" s="297">
        <f t="shared" si="1"/>
        <v>22</v>
      </c>
      <c r="B31" s="300" t="s">
        <v>540</v>
      </c>
      <c r="C31" s="304" t="s">
        <v>556</v>
      </c>
      <c r="D31" s="305" t="s">
        <v>577</v>
      </c>
      <c r="E31" s="290"/>
      <c r="F31" s="290"/>
      <c r="G31" s="291" t="s">
        <v>474</v>
      </c>
      <c r="H31" s="290"/>
      <c r="I31" s="291" t="s">
        <v>570</v>
      </c>
      <c r="J31" s="291">
        <v>1</v>
      </c>
      <c r="K31" s="299">
        <v>19321000</v>
      </c>
      <c r="L31" s="292">
        <f t="shared" si="0"/>
        <v>19321000</v>
      </c>
      <c r="M31" s="293"/>
    </row>
    <row r="32" spans="1:13" s="294" customFormat="1" ht="27.6" x14ac:dyDescent="0.3">
      <c r="A32" s="297">
        <f t="shared" si="1"/>
        <v>23</v>
      </c>
      <c r="B32" s="300" t="s">
        <v>541</v>
      </c>
      <c r="C32" s="304" t="s">
        <v>556</v>
      </c>
      <c r="D32" s="305" t="s">
        <v>577</v>
      </c>
      <c r="E32" s="290"/>
      <c r="F32" s="290"/>
      <c r="G32" s="291" t="s">
        <v>474</v>
      </c>
      <c r="H32" s="290"/>
      <c r="I32" s="291" t="s">
        <v>569</v>
      </c>
      <c r="J32" s="291">
        <v>1</v>
      </c>
      <c r="K32" s="299">
        <v>5929000</v>
      </c>
      <c r="L32" s="292">
        <f t="shared" si="0"/>
        <v>5929000</v>
      </c>
      <c r="M32" s="293"/>
    </row>
    <row r="33" spans="1:13" s="294" customFormat="1" ht="27.6" x14ac:dyDescent="0.3">
      <c r="A33" s="297">
        <f t="shared" si="1"/>
        <v>24</v>
      </c>
      <c r="B33" s="300" t="s">
        <v>542</v>
      </c>
      <c r="C33" s="304" t="s">
        <v>557</v>
      </c>
      <c r="D33" s="305" t="s">
        <v>578</v>
      </c>
      <c r="E33" s="290"/>
      <c r="F33" s="290"/>
      <c r="G33" s="291" t="s">
        <v>474</v>
      </c>
      <c r="H33" s="290"/>
      <c r="I33" s="291" t="s">
        <v>568</v>
      </c>
      <c r="J33" s="291">
        <v>2</v>
      </c>
      <c r="K33" s="299">
        <v>23100000</v>
      </c>
      <c r="L33" s="292">
        <f t="shared" si="0"/>
        <v>46200000</v>
      </c>
      <c r="M33" s="293"/>
    </row>
    <row r="34" spans="1:13" s="294" customFormat="1" ht="27.6" x14ac:dyDescent="0.3">
      <c r="A34" s="297">
        <f t="shared" si="1"/>
        <v>25</v>
      </c>
      <c r="B34" s="300" t="s">
        <v>543</v>
      </c>
      <c r="C34" s="304" t="s">
        <v>557</v>
      </c>
      <c r="D34" s="305" t="s">
        <v>578</v>
      </c>
      <c r="E34" s="290"/>
      <c r="F34" s="290"/>
      <c r="G34" s="291" t="s">
        <v>474</v>
      </c>
      <c r="H34" s="290"/>
      <c r="I34" s="291" t="s">
        <v>568</v>
      </c>
      <c r="J34" s="291">
        <v>2</v>
      </c>
      <c r="K34" s="299">
        <v>4620000</v>
      </c>
      <c r="L34" s="292">
        <f t="shared" si="0"/>
        <v>9240000</v>
      </c>
      <c r="M34" s="293"/>
    </row>
    <row r="35" spans="1:13" s="294" customFormat="1" ht="27.6" x14ac:dyDescent="0.3">
      <c r="A35" s="297">
        <f t="shared" si="1"/>
        <v>26</v>
      </c>
      <c r="B35" s="300" t="s">
        <v>544</v>
      </c>
      <c r="C35" s="304" t="s">
        <v>557</v>
      </c>
      <c r="D35" s="305" t="s">
        <v>578</v>
      </c>
      <c r="E35" s="290"/>
      <c r="F35" s="290"/>
      <c r="G35" s="291" t="s">
        <v>474</v>
      </c>
      <c r="H35" s="290"/>
      <c r="I35" s="291" t="s">
        <v>571</v>
      </c>
      <c r="J35" s="291">
        <v>2</v>
      </c>
      <c r="K35" s="299">
        <v>1320000</v>
      </c>
      <c r="L35" s="292">
        <f t="shared" si="0"/>
        <v>2640000</v>
      </c>
      <c r="M35" s="293"/>
    </row>
    <row r="36" spans="1:13" s="294" customFormat="1" ht="27.6" x14ac:dyDescent="0.3">
      <c r="A36" s="297">
        <f t="shared" si="1"/>
        <v>27</v>
      </c>
      <c r="B36" s="300" t="s">
        <v>545</v>
      </c>
      <c r="C36" s="304" t="s">
        <v>558</v>
      </c>
      <c r="D36" s="305" t="s">
        <v>579</v>
      </c>
      <c r="E36" s="290"/>
      <c r="F36" s="290"/>
      <c r="G36" s="291" t="s">
        <v>474</v>
      </c>
      <c r="H36" s="290"/>
      <c r="I36" s="291" t="s">
        <v>224</v>
      </c>
      <c r="J36" s="291">
        <v>1</v>
      </c>
      <c r="K36" s="299">
        <v>220624360</v>
      </c>
      <c r="L36" s="292">
        <f t="shared" si="0"/>
        <v>220624360</v>
      </c>
      <c r="M36" s="293"/>
    </row>
    <row r="37" spans="1:13" s="294" customFormat="1" x14ac:dyDescent="0.3">
      <c r="A37" s="410" t="s">
        <v>575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2"/>
      <c r="L37" s="302">
        <f>SUM(L9:L36)</f>
        <v>723721020</v>
      </c>
      <c r="M37" s="293"/>
    </row>
    <row r="38" spans="1:13" s="294" customFormat="1" x14ac:dyDescent="0.3">
      <c r="A38" s="301" t="s">
        <v>413</v>
      </c>
      <c r="B38" s="418" t="s">
        <v>393</v>
      </c>
      <c r="C38" s="418"/>
      <c r="D38" s="418"/>
      <c r="E38" s="418"/>
      <c r="F38" s="418"/>
      <c r="G38" s="418"/>
      <c r="H38" s="418"/>
      <c r="I38" s="418"/>
      <c r="J38" s="418"/>
      <c r="K38" s="418"/>
      <c r="L38" s="418"/>
      <c r="M38" s="419"/>
    </row>
    <row r="39" spans="1:13" s="294" customFormat="1" ht="55.2" x14ac:dyDescent="0.3">
      <c r="A39" s="297">
        <v>1</v>
      </c>
      <c r="B39" s="295" t="s">
        <v>478</v>
      </c>
      <c r="C39" s="296" t="s">
        <v>477</v>
      </c>
      <c r="D39" s="290"/>
      <c r="E39" s="290"/>
      <c r="F39" s="290"/>
      <c r="G39" s="291"/>
      <c r="H39" s="290"/>
      <c r="I39" s="291"/>
      <c r="J39" s="291">
        <v>1</v>
      </c>
      <c r="K39" s="292">
        <v>2000000</v>
      </c>
      <c r="L39" s="292">
        <f>J39*K39</f>
        <v>2000000</v>
      </c>
      <c r="M39" s="293"/>
    </row>
    <row r="40" spans="1:13" s="294" customFormat="1" ht="41.4" x14ac:dyDescent="0.3">
      <c r="A40" s="297">
        <v>2</v>
      </c>
      <c r="B40" s="295" t="s">
        <v>479</v>
      </c>
      <c r="C40" s="296" t="s">
        <v>480</v>
      </c>
      <c r="D40" s="290"/>
      <c r="E40" s="290"/>
      <c r="F40" s="290"/>
      <c r="G40" s="291"/>
      <c r="H40" s="290"/>
      <c r="I40" s="291"/>
      <c r="J40" s="291">
        <v>1</v>
      </c>
      <c r="K40" s="298">
        <v>3400000</v>
      </c>
      <c r="L40" s="292">
        <f>J40*K40</f>
        <v>3400000</v>
      </c>
      <c r="M40" s="293"/>
    </row>
    <row r="41" spans="1:13" s="294" customFormat="1" ht="41.4" x14ac:dyDescent="0.3">
      <c r="A41" s="297">
        <v>3</v>
      </c>
      <c r="B41" s="300" t="s">
        <v>481</v>
      </c>
      <c r="C41" s="304" t="s">
        <v>482</v>
      </c>
      <c r="D41" s="305" t="s">
        <v>483</v>
      </c>
      <c r="E41" s="290"/>
      <c r="F41" s="290"/>
      <c r="G41" s="291"/>
      <c r="H41" s="290"/>
      <c r="I41" s="291"/>
      <c r="J41" s="291">
        <v>1</v>
      </c>
      <c r="K41" s="299">
        <v>28347500</v>
      </c>
      <c r="L41" s="292">
        <f t="shared" ref="L41:L61" si="2">J41*K41</f>
        <v>28347500</v>
      </c>
      <c r="M41" s="293"/>
    </row>
    <row r="42" spans="1:13" s="294" customFormat="1" ht="55.2" x14ac:dyDescent="0.3">
      <c r="A42" s="297">
        <v>4</v>
      </c>
      <c r="B42" s="300" t="s">
        <v>484</v>
      </c>
      <c r="C42" s="304" t="s">
        <v>485</v>
      </c>
      <c r="D42" s="304"/>
      <c r="E42" s="290"/>
      <c r="F42" s="290"/>
      <c r="G42" s="291"/>
      <c r="H42" s="290"/>
      <c r="I42" s="291"/>
      <c r="J42" s="291">
        <v>1</v>
      </c>
      <c r="K42" s="299">
        <v>328000</v>
      </c>
      <c r="L42" s="292">
        <f t="shared" si="2"/>
        <v>328000</v>
      </c>
      <c r="M42" s="293"/>
    </row>
    <row r="43" spans="1:13" s="294" customFormat="1" ht="55.2" x14ac:dyDescent="0.3">
      <c r="A43" s="297">
        <v>5</v>
      </c>
      <c r="B43" s="300" t="s">
        <v>484</v>
      </c>
      <c r="C43" s="304" t="s">
        <v>486</v>
      </c>
      <c r="D43" s="290"/>
      <c r="E43" s="290"/>
      <c r="F43" s="290"/>
      <c r="G43" s="291"/>
      <c r="H43" s="290"/>
      <c r="I43" s="291"/>
      <c r="J43" s="291">
        <v>1</v>
      </c>
      <c r="K43" s="299">
        <v>328000</v>
      </c>
      <c r="L43" s="292">
        <f t="shared" si="2"/>
        <v>328000</v>
      </c>
      <c r="M43" s="293"/>
    </row>
    <row r="44" spans="1:13" s="294" customFormat="1" ht="41.4" x14ac:dyDescent="0.3">
      <c r="A44" s="297">
        <v>6</v>
      </c>
      <c r="B44" s="300" t="s">
        <v>487</v>
      </c>
      <c r="C44" s="304" t="s">
        <v>499</v>
      </c>
      <c r="D44" s="290"/>
      <c r="E44" s="290"/>
      <c r="F44" s="290"/>
      <c r="G44" s="291"/>
      <c r="H44" s="290"/>
      <c r="I44" s="291"/>
      <c r="J44" s="291">
        <v>1</v>
      </c>
      <c r="K44" s="299">
        <v>3008000</v>
      </c>
      <c r="L44" s="292">
        <f t="shared" si="2"/>
        <v>3008000</v>
      </c>
      <c r="M44" s="293"/>
    </row>
    <row r="45" spans="1:13" s="294" customFormat="1" ht="27.6" x14ac:dyDescent="0.3">
      <c r="A45" s="297">
        <v>7</v>
      </c>
      <c r="B45" s="300" t="s">
        <v>488</v>
      </c>
      <c r="C45" s="304" t="s">
        <v>500</v>
      </c>
      <c r="D45" s="290"/>
      <c r="E45" s="290"/>
      <c r="F45" s="290"/>
      <c r="G45" s="291"/>
      <c r="H45" s="290"/>
      <c r="I45" s="291"/>
      <c r="J45" s="291">
        <v>1</v>
      </c>
      <c r="K45" s="299">
        <v>3407000</v>
      </c>
      <c r="L45" s="292">
        <f t="shared" si="2"/>
        <v>3407000</v>
      </c>
      <c r="M45" s="293"/>
    </row>
    <row r="46" spans="1:13" s="294" customFormat="1" ht="41.4" x14ac:dyDescent="0.3">
      <c r="A46" s="297">
        <v>8</v>
      </c>
      <c r="B46" s="300" t="s">
        <v>489</v>
      </c>
      <c r="C46" s="304" t="s">
        <v>501</v>
      </c>
      <c r="D46" s="305" t="s">
        <v>580</v>
      </c>
      <c r="E46" s="290"/>
      <c r="F46" s="300" t="s">
        <v>581</v>
      </c>
      <c r="G46" s="291"/>
      <c r="H46" s="290"/>
      <c r="I46" s="291"/>
      <c r="J46" s="291">
        <v>1</v>
      </c>
      <c r="K46" s="299">
        <v>170160000</v>
      </c>
      <c r="L46" s="292">
        <f t="shared" si="2"/>
        <v>170160000</v>
      </c>
      <c r="M46" s="293"/>
    </row>
    <row r="47" spans="1:13" s="294" customFormat="1" ht="41.4" x14ac:dyDescent="0.3">
      <c r="A47" s="297">
        <v>9</v>
      </c>
      <c r="B47" s="300" t="s">
        <v>490</v>
      </c>
      <c r="C47" s="304" t="s">
        <v>502</v>
      </c>
      <c r="D47" s="305" t="s">
        <v>580</v>
      </c>
      <c r="E47" s="290"/>
      <c r="F47" s="300" t="s">
        <v>582</v>
      </c>
      <c r="G47" s="291"/>
      <c r="H47" s="290"/>
      <c r="I47" s="291"/>
      <c r="J47" s="291">
        <v>1</v>
      </c>
      <c r="K47" s="299">
        <v>184340000</v>
      </c>
      <c r="L47" s="292">
        <f t="shared" si="2"/>
        <v>184340000</v>
      </c>
      <c r="M47" s="293"/>
    </row>
    <row r="48" spans="1:13" s="294" customFormat="1" ht="41.4" x14ac:dyDescent="0.3">
      <c r="A48" s="297">
        <v>10</v>
      </c>
      <c r="B48" s="300" t="s">
        <v>491</v>
      </c>
      <c r="C48" s="304" t="s">
        <v>503</v>
      </c>
      <c r="D48" s="305" t="s">
        <v>580</v>
      </c>
      <c r="E48" s="290"/>
      <c r="F48" s="300" t="s">
        <v>583</v>
      </c>
      <c r="G48" s="291"/>
      <c r="H48" s="290"/>
      <c r="I48" s="291"/>
      <c r="J48" s="291">
        <v>1</v>
      </c>
      <c r="K48" s="299">
        <v>129038000</v>
      </c>
      <c r="L48" s="292">
        <f t="shared" si="2"/>
        <v>129038000</v>
      </c>
      <c r="M48" s="293"/>
    </row>
    <row r="49" spans="1:13" s="294" customFormat="1" ht="41.4" x14ac:dyDescent="0.3">
      <c r="A49" s="297">
        <v>11</v>
      </c>
      <c r="B49" s="300" t="s">
        <v>492</v>
      </c>
      <c r="C49" s="304" t="s">
        <v>504</v>
      </c>
      <c r="D49" s="290"/>
      <c r="E49" s="290"/>
      <c r="F49" s="290"/>
      <c r="G49" s="291"/>
      <c r="H49" s="290"/>
      <c r="I49" s="291"/>
      <c r="J49" s="291">
        <v>1</v>
      </c>
      <c r="K49" s="299">
        <v>2150000</v>
      </c>
      <c r="L49" s="292">
        <f t="shared" si="2"/>
        <v>2150000</v>
      </c>
      <c r="M49" s="293"/>
    </row>
    <row r="50" spans="1:13" s="294" customFormat="1" ht="41.4" x14ac:dyDescent="0.3">
      <c r="A50" s="297">
        <v>12</v>
      </c>
      <c r="B50" s="300" t="s">
        <v>493</v>
      </c>
      <c r="C50" s="304" t="s">
        <v>505</v>
      </c>
      <c r="D50" s="290"/>
      <c r="E50" s="290"/>
      <c r="F50" s="290"/>
      <c r="G50" s="291"/>
      <c r="H50" s="290"/>
      <c r="I50" s="291"/>
      <c r="J50" s="291">
        <v>1</v>
      </c>
      <c r="K50" s="299">
        <v>328000</v>
      </c>
      <c r="L50" s="292">
        <f t="shared" si="2"/>
        <v>328000</v>
      </c>
      <c r="M50" s="293"/>
    </row>
    <row r="51" spans="1:13" s="294" customFormat="1" ht="41.4" x14ac:dyDescent="0.3">
      <c r="A51" s="297">
        <v>13</v>
      </c>
      <c r="B51" s="300" t="s">
        <v>494</v>
      </c>
      <c r="C51" s="304" t="s">
        <v>506</v>
      </c>
      <c r="D51" s="290"/>
      <c r="E51" s="290"/>
      <c r="F51" s="290"/>
      <c r="G51" s="291"/>
      <c r="H51" s="290"/>
      <c r="I51" s="291"/>
      <c r="J51" s="291">
        <v>1</v>
      </c>
      <c r="K51" s="299">
        <v>20000000</v>
      </c>
      <c r="L51" s="292">
        <f t="shared" si="2"/>
        <v>20000000</v>
      </c>
      <c r="M51" s="293"/>
    </row>
    <row r="52" spans="1:13" s="294" customFormat="1" ht="41.4" x14ac:dyDescent="0.3">
      <c r="A52" s="297">
        <v>14</v>
      </c>
      <c r="B52" s="300" t="s">
        <v>481</v>
      </c>
      <c r="C52" s="304" t="s">
        <v>507</v>
      </c>
      <c r="D52" s="290"/>
      <c r="E52" s="290"/>
      <c r="F52" s="290"/>
      <c r="G52" s="291"/>
      <c r="H52" s="290"/>
      <c r="I52" s="291"/>
      <c r="J52" s="291">
        <v>1</v>
      </c>
      <c r="K52" s="299">
        <v>5002500</v>
      </c>
      <c r="L52" s="292">
        <f t="shared" si="2"/>
        <v>5002500</v>
      </c>
      <c r="M52" s="293"/>
    </row>
    <row r="53" spans="1:13" s="294" customFormat="1" ht="41.4" x14ac:dyDescent="0.3">
      <c r="A53" s="297">
        <v>15</v>
      </c>
      <c r="B53" s="300" t="s">
        <v>495</v>
      </c>
      <c r="C53" s="304" t="s">
        <v>508</v>
      </c>
      <c r="D53" s="290"/>
      <c r="E53" s="290"/>
      <c r="F53" s="290"/>
      <c r="G53" s="291"/>
      <c r="H53" s="290"/>
      <c r="I53" s="291"/>
      <c r="J53" s="291">
        <v>1</v>
      </c>
      <c r="K53" s="299">
        <v>500000</v>
      </c>
      <c r="L53" s="292">
        <f t="shared" si="2"/>
        <v>500000</v>
      </c>
      <c r="M53" s="293"/>
    </row>
    <row r="54" spans="1:13" s="294" customFormat="1" ht="27.6" x14ac:dyDescent="0.3">
      <c r="A54" s="297">
        <v>16</v>
      </c>
      <c r="B54" s="300" t="s">
        <v>488</v>
      </c>
      <c r="C54" s="304" t="s">
        <v>509</v>
      </c>
      <c r="D54" s="290"/>
      <c r="E54" s="290"/>
      <c r="F54" s="290"/>
      <c r="G54" s="291"/>
      <c r="H54" s="290"/>
      <c r="I54" s="291"/>
      <c r="J54" s="291">
        <v>1</v>
      </c>
      <c r="K54" s="299">
        <v>447500</v>
      </c>
      <c r="L54" s="292">
        <f t="shared" si="2"/>
        <v>447500</v>
      </c>
      <c r="M54" s="293"/>
    </row>
    <row r="55" spans="1:13" s="294" customFormat="1" ht="27.6" x14ac:dyDescent="0.3">
      <c r="A55" s="297">
        <v>17</v>
      </c>
      <c r="B55" s="300" t="s">
        <v>488</v>
      </c>
      <c r="C55" s="304" t="s">
        <v>510</v>
      </c>
      <c r="D55" s="290"/>
      <c r="E55" s="290"/>
      <c r="F55" s="290"/>
      <c r="G55" s="291"/>
      <c r="H55" s="290"/>
      <c r="I55" s="291"/>
      <c r="J55" s="291">
        <v>1</v>
      </c>
      <c r="K55" s="299">
        <v>116500</v>
      </c>
      <c r="L55" s="292">
        <f t="shared" si="2"/>
        <v>116500</v>
      </c>
      <c r="M55" s="293"/>
    </row>
    <row r="56" spans="1:13" s="294" customFormat="1" ht="27.6" x14ac:dyDescent="0.3">
      <c r="A56" s="297">
        <v>18</v>
      </c>
      <c r="B56" s="300" t="s">
        <v>488</v>
      </c>
      <c r="C56" s="304" t="s">
        <v>511</v>
      </c>
      <c r="D56" s="290"/>
      <c r="E56" s="290"/>
      <c r="F56" s="290"/>
      <c r="G56" s="291"/>
      <c r="H56" s="290"/>
      <c r="I56" s="291"/>
      <c r="J56" s="291">
        <v>1</v>
      </c>
      <c r="K56" s="299">
        <v>215500</v>
      </c>
      <c r="L56" s="292">
        <f t="shared" si="2"/>
        <v>215500</v>
      </c>
      <c r="M56" s="293"/>
    </row>
    <row r="57" spans="1:13" s="294" customFormat="1" ht="27.6" x14ac:dyDescent="0.3">
      <c r="A57" s="297">
        <v>19</v>
      </c>
      <c r="B57" s="300" t="s">
        <v>488</v>
      </c>
      <c r="C57" s="304" t="s">
        <v>512</v>
      </c>
      <c r="D57" s="290"/>
      <c r="E57" s="290"/>
      <c r="F57" s="290"/>
      <c r="G57" s="291"/>
      <c r="H57" s="290"/>
      <c r="I57" s="291"/>
      <c r="J57" s="291">
        <v>1</v>
      </c>
      <c r="K57" s="299">
        <v>422500</v>
      </c>
      <c r="L57" s="292">
        <f t="shared" si="2"/>
        <v>422500</v>
      </c>
      <c r="M57" s="293"/>
    </row>
    <row r="58" spans="1:13" s="294" customFormat="1" ht="27.6" x14ac:dyDescent="0.3">
      <c r="A58" s="297">
        <v>20</v>
      </c>
      <c r="B58" s="300" t="s">
        <v>488</v>
      </c>
      <c r="C58" s="304" t="s">
        <v>513</v>
      </c>
      <c r="D58" s="290"/>
      <c r="E58" s="290"/>
      <c r="F58" s="290"/>
      <c r="G58" s="291"/>
      <c r="H58" s="290"/>
      <c r="I58" s="291"/>
      <c r="J58" s="291">
        <v>1</v>
      </c>
      <c r="K58" s="299">
        <v>273000</v>
      </c>
      <c r="L58" s="292">
        <f t="shared" si="2"/>
        <v>273000</v>
      </c>
      <c r="M58" s="293"/>
    </row>
    <row r="59" spans="1:13" s="294" customFormat="1" ht="41.4" x14ac:dyDescent="0.3">
      <c r="A59" s="297">
        <v>21</v>
      </c>
      <c r="B59" s="300" t="s">
        <v>496</v>
      </c>
      <c r="C59" s="304" t="s">
        <v>514</v>
      </c>
      <c r="D59" s="305" t="s">
        <v>580</v>
      </c>
      <c r="E59" s="290"/>
      <c r="F59" s="300" t="s">
        <v>585</v>
      </c>
      <c r="G59" s="291"/>
      <c r="H59" s="290"/>
      <c r="I59" s="291"/>
      <c r="J59" s="291">
        <v>1</v>
      </c>
      <c r="K59" s="299">
        <v>30305000</v>
      </c>
      <c r="L59" s="292">
        <f t="shared" si="2"/>
        <v>30305000</v>
      </c>
      <c r="M59" s="293"/>
    </row>
    <row r="60" spans="1:13" s="294" customFormat="1" ht="41.4" x14ac:dyDescent="0.3">
      <c r="A60" s="297">
        <v>22</v>
      </c>
      <c r="B60" s="300" t="s">
        <v>497</v>
      </c>
      <c r="C60" s="304" t="s">
        <v>515</v>
      </c>
      <c r="D60" s="305" t="s">
        <v>580</v>
      </c>
      <c r="E60" s="290"/>
      <c r="F60" s="300" t="s">
        <v>584</v>
      </c>
      <c r="G60" s="291"/>
      <c r="H60" s="290"/>
      <c r="I60" s="291"/>
      <c r="J60" s="291">
        <v>1</v>
      </c>
      <c r="K60" s="299">
        <v>92257000</v>
      </c>
      <c r="L60" s="292">
        <f t="shared" si="2"/>
        <v>92257000</v>
      </c>
      <c r="M60" s="293"/>
    </row>
    <row r="61" spans="1:13" s="294" customFormat="1" ht="41.4" x14ac:dyDescent="0.3">
      <c r="A61" s="297">
        <v>23</v>
      </c>
      <c r="B61" s="300" t="s">
        <v>498</v>
      </c>
      <c r="C61" s="304" t="s">
        <v>516</v>
      </c>
      <c r="D61" s="290"/>
      <c r="E61" s="290"/>
      <c r="F61" s="290"/>
      <c r="G61" s="291"/>
      <c r="H61" s="290"/>
      <c r="I61" s="291"/>
      <c r="J61" s="291">
        <v>1</v>
      </c>
      <c r="K61" s="299">
        <v>4800000</v>
      </c>
      <c r="L61" s="292">
        <f t="shared" si="2"/>
        <v>4800000</v>
      </c>
      <c r="M61" s="293"/>
    </row>
    <row r="62" spans="1:13" s="294" customFormat="1" x14ac:dyDescent="0.3">
      <c r="A62" s="410" t="s">
        <v>575</v>
      </c>
      <c r="B62" s="411"/>
      <c r="C62" s="411"/>
      <c r="D62" s="411"/>
      <c r="E62" s="411"/>
      <c r="F62" s="411"/>
      <c r="G62" s="411"/>
      <c r="H62" s="411"/>
      <c r="I62" s="411"/>
      <c r="J62" s="411"/>
      <c r="K62" s="412"/>
      <c r="L62" s="302">
        <f>SUM(L39:L61)</f>
        <v>681174000</v>
      </c>
      <c r="M62" s="293"/>
    </row>
    <row r="63" spans="1:13" x14ac:dyDescent="0.25">
      <c r="A63" s="240" t="s">
        <v>394</v>
      </c>
      <c r="B63" s="362" t="s">
        <v>414</v>
      </c>
      <c r="C63" s="362"/>
      <c r="D63" s="362"/>
      <c r="E63" s="362"/>
      <c r="F63" s="362"/>
      <c r="G63" s="362"/>
      <c r="H63" s="362"/>
      <c r="I63" s="362"/>
      <c r="J63" s="362"/>
      <c r="K63" s="362"/>
      <c r="L63" s="362"/>
      <c r="M63" s="417"/>
    </row>
    <row r="64" spans="1:13" x14ac:dyDescent="0.25">
      <c r="A64" s="20">
        <v>1</v>
      </c>
      <c r="B64" s="300" t="s">
        <v>532</v>
      </c>
      <c r="C64" s="304" t="s">
        <v>554</v>
      </c>
      <c r="D64" s="290"/>
      <c r="E64" s="290"/>
      <c r="F64" s="290"/>
      <c r="G64" s="291" t="s">
        <v>474</v>
      </c>
      <c r="H64" s="290"/>
      <c r="I64" s="291" t="s">
        <v>224</v>
      </c>
      <c r="J64" s="291">
        <v>1</v>
      </c>
      <c r="K64" s="299">
        <v>11500000</v>
      </c>
      <c r="L64" s="292">
        <f t="shared" ref="L64" si="3">K64*J64</f>
        <v>11500000</v>
      </c>
      <c r="M64" s="286"/>
    </row>
    <row r="65" spans="1:13" s="294" customFormat="1" x14ac:dyDescent="0.3">
      <c r="A65" s="410" t="s">
        <v>575</v>
      </c>
      <c r="B65" s="411"/>
      <c r="C65" s="411"/>
      <c r="D65" s="411"/>
      <c r="E65" s="411"/>
      <c r="F65" s="411"/>
      <c r="G65" s="411"/>
      <c r="H65" s="411"/>
      <c r="I65" s="411"/>
      <c r="J65" s="411"/>
      <c r="K65" s="412"/>
      <c r="L65" s="302">
        <f>L64</f>
        <v>11500000</v>
      </c>
      <c r="M65" s="293"/>
    </row>
    <row r="66" spans="1:13" x14ac:dyDescent="0.25">
      <c r="A66" s="240" t="s">
        <v>396</v>
      </c>
      <c r="B66" s="362" t="s">
        <v>397</v>
      </c>
      <c r="C66" s="362"/>
      <c r="D66" s="362"/>
      <c r="E66" s="362"/>
      <c r="F66" s="362"/>
      <c r="G66" s="362"/>
      <c r="H66" s="362"/>
      <c r="I66" s="362"/>
      <c r="J66" s="362"/>
      <c r="K66" s="362"/>
      <c r="L66" s="362"/>
      <c r="M66" s="417"/>
    </row>
    <row r="67" spans="1:13" x14ac:dyDescent="0.25">
      <c r="A67" s="240" t="s">
        <v>398</v>
      </c>
      <c r="B67" s="362" t="s">
        <v>318</v>
      </c>
      <c r="C67" s="362"/>
      <c r="D67" s="362"/>
      <c r="E67" s="362"/>
      <c r="F67" s="362"/>
      <c r="G67" s="362"/>
      <c r="H67" s="362"/>
      <c r="I67" s="362"/>
      <c r="J67" s="362"/>
      <c r="K67" s="362"/>
      <c r="L67" s="362"/>
      <c r="M67" s="417"/>
    </row>
    <row r="68" spans="1:13" ht="14.4" thickBot="1" x14ac:dyDescent="0.3">
      <c r="A68" s="312" t="s">
        <v>33</v>
      </c>
      <c r="B68" s="313"/>
      <c r="C68" s="313"/>
      <c r="D68" s="313"/>
      <c r="E68" s="313"/>
      <c r="F68" s="313"/>
      <c r="G68" s="313"/>
      <c r="H68" s="313"/>
      <c r="I68" s="313"/>
      <c r="J68" s="313"/>
      <c r="K68" s="313"/>
      <c r="L68" s="408">
        <f>L65+L62+L37</f>
        <v>1416395020</v>
      </c>
      <c r="M68" s="409"/>
    </row>
    <row r="70" spans="1:13" x14ac:dyDescent="0.25">
      <c r="J70" s="388" t="s">
        <v>464</v>
      </c>
      <c r="K70" s="388"/>
      <c r="L70" s="388"/>
      <c r="M70" s="388"/>
    </row>
    <row r="71" spans="1:13" x14ac:dyDescent="0.25">
      <c r="J71" s="24" t="s">
        <v>47</v>
      </c>
      <c r="K71" s="24"/>
      <c r="L71" s="24"/>
    </row>
    <row r="72" spans="1:13" x14ac:dyDescent="0.25">
      <c r="J72" s="388" t="s">
        <v>48</v>
      </c>
      <c r="K72" s="388"/>
      <c r="L72" s="388"/>
      <c r="M72" s="388"/>
    </row>
    <row r="76" spans="1:13" x14ac:dyDescent="0.25">
      <c r="J76" s="386" t="s">
        <v>23</v>
      </c>
      <c r="K76" s="386"/>
      <c r="L76" s="386"/>
      <c r="M76" s="386"/>
    </row>
    <row r="77" spans="1:13" ht="12" customHeight="1" x14ac:dyDescent="0.25">
      <c r="J77" s="387" t="s">
        <v>24</v>
      </c>
      <c r="K77" s="387"/>
      <c r="L77" s="387"/>
      <c r="M77" s="387"/>
    </row>
    <row r="78" spans="1:13" x14ac:dyDescent="0.25">
      <c r="J78" s="388" t="s">
        <v>25</v>
      </c>
      <c r="K78" s="388"/>
      <c r="L78" s="388"/>
      <c r="M78" s="388"/>
    </row>
  </sheetData>
  <mergeCells count="25">
    <mergeCell ref="A3:M3"/>
    <mergeCell ref="A4:M4"/>
    <mergeCell ref="A9:A10"/>
    <mergeCell ref="B7:M7"/>
    <mergeCell ref="B67:M67"/>
    <mergeCell ref="B66:M66"/>
    <mergeCell ref="B63:M63"/>
    <mergeCell ref="B38:M38"/>
    <mergeCell ref="B8:M8"/>
    <mergeCell ref="B9:B10"/>
    <mergeCell ref="C9:C10"/>
    <mergeCell ref="G9:G10"/>
    <mergeCell ref="D9:D10"/>
    <mergeCell ref="E9:E10"/>
    <mergeCell ref="A65:K65"/>
    <mergeCell ref="F9:F10"/>
    <mergeCell ref="J78:M78"/>
    <mergeCell ref="A68:K68"/>
    <mergeCell ref="L68:M68"/>
    <mergeCell ref="J70:M70"/>
    <mergeCell ref="A37:K37"/>
    <mergeCell ref="A62:K62"/>
    <mergeCell ref="J72:M72"/>
    <mergeCell ref="J76:M76"/>
    <mergeCell ref="J77:M7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BreakPreview" zoomScale="115" zoomScaleNormal="100" zoomScaleSheetLayoutView="115" workbookViewId="0">
      <selection activeCell="G11" sqref="G11"/>
    </sheetView>
  </sheetViews>
  <sheetFormatPr defaultColWidth="9.109375" defaultRowHeight="13.8" x14ac:dyDescent="0.25"/>
  <cols>
    <col min="1" max="1" width="5.33203125" style="1" customWidth="1"/>
    <col min="2" max="2" width="35.33203125" style="1" bestFit="1" customWidth="1"/>
    <col min="3" max="3" width="17.109375" style="1" customWidth="1"/>
    <col min="4" max="4" width="13.5546875" style="1" customWidth="1"/>
    <col min="5" max="5" width="14.33203125" style="1" bestFit="1" customWidth="1"/>
    <col min="6" max="6" width="7.33203125" style="1" customWidth="1"/>
    <col min="7" max="7" width="11.33203125" style="1" bestFit="1" customWidth="1"/>
    <col min="8" max="8" width="10.109375" style="1" customWidth="1"/>
    <col min="9" max="9" width="9" style="1" customWidth="1"/>
    <col min="10" max="10" width="7.5546875" style="1" customWidth="1"/>
    <col min="11" max="16384" width="9.109375" style="1"/>
  </cols>
  <sheetData>
    <row r="1" spans="1:10" x14ac:dyDescent="0.25">
      <c r="J1" s="2" t="s">
        <v>472</v>
      </c>
    </row>
    <row r="3" spans="1:10" x14ac:dyDescent="0.25">
      <c r="A3" s="319" t="s">
        <v>465</v>
      </c>
      <c r="B3" s="319"/>
      <c r="C3" s="319"/>
      <c r="D3" s="319"/>
      <c r="E3" s="319"/>
      <c r="F3" s="319"/>
      <c r="G3" s="319"/>
      <c r="H3" s="319"/>
      <c r="I3" s="319"/>
      <c r="J3" s="319"/>
    </row>
    <row r="4" spans="1:10" ht="14.4" thickBot="1" x14ac:dyDescent="0.3"/>
    <row r="5" spans="1:10" s="140" customFormat="1" ht="27.6" x14ac:dyDescent="0.3">
      <c r="A5" s="237" t="s">
        <v>27</v>
      </c>
      <c r="B5" s="238" t="s">
        <v>84</v>
      </c>
      <c r="C5" s="238" t="s">
        <v>401</v>
      </c>
      <c r="D5" s="238" t="s">
        <v>402</v>
      </c>
      <c r="E5" s="238" t="s">
        <v>466</v>
      </c>
      <c r="F5" s="238" t="s">
        <v>407</v>
      </c>
      <c r="G5" s="238" t="s">
        <v>408</v>
      </c>
      <c r="H5" s="238" t="s">
        <v>154</v>
      </c>
      <c r="I5" s="238" t="s">
        <v>409</v>
      </c>
      <c r="J5" s="239" t="s">
        <v>169</v>
      </c>
    </row>
    <row r="6" spans="1:10" x14ac:dyDescent="0.25">
      <c r="A6" s="20" t="s">
        <v>388</v>
      </c>
      <c r="B6" s="4" t="s">
        <v>467</v>
      </c>
      <c r="C6" s="4"/>
      <c r="D6" s="4"/>
      <c r="E6" s="4"/>
      <c r="F6" s="4"/>
      <c r="G6" s="4"/>
      <c r="H6" s="4"/>
      <c r="I6" s="4"/>
      <c r="J6" s="14"/>
    </row>
    <row r="7" spans="1:10" x14ac:dyDescent="0.25">
      <c r="A7" s="20"/>
      <c r="B7" s="4"/>
      <c r="C7" s="4"/>
      <c r="D7" s="4"/>
      <c r="E7" s="4"/>
      <c r="F7" s="4"/>
      <c r="G7" s="4"/>
      <c r="H7" s="4"/>
      <c r="I7" s="4"/>
      <c r="J7" s="14"/>
    </row>
    <row r="8" spans="1:10" x14ac:dyDescent="0.25">
      <c r="A8" s="20" t="s">
        <v>390</v>
      </c>
      <c r="B8" s="4" t="s">
        <v>468</v>
      </c>
      <c r="C8" s="4"/>
      <c r="D8" s="4"/>
      <c r="E8" s="4"/>
      <c r="F8" s="4"/>
      <c r="G8" s="4"/>
      <c r="H8" s="4"/>
      <c r="I8" s="4"/>
      <c r="J8" s="14"/>
    </row>
    <row r="9" spans="1:10" x14ac:dyDescent="0.25">
      <c r="A9" s="20"/>
      <c r="B9" s="4"/>
      <c r="C9" s="4"/>
      <c r="D9" s="4"/>
      <c r="E9" s="4"/>
      <c r="F9" s="4"/>
      <c r="G9" s="4"/>
      <c r="H9" s="4"/>
      <c r="I9" s="4"/>
      <c r="J9" s="14"/>
    </row>
    <row r="10" spans="1:10" x14ac:dyDescent="0.25">
      <c r="A10" s="20" t="s">
        <v>392</v>
      </c>
      <c r="B10" s="4" t="s">
        <v>469</v>
      </c>
      <c r="C10" s="4"/>
      <c r="D10" s="4"/>
      <c r="E10" s="4"/>
      <c r="F10" s="4"/>
      <c r="G10" s="4"/>
      <c r="H10" s="4"/>
      <c r="I10" s="4"/>
      <c r="J10" s="14"/>
    </row>
    <row r="11" spans="1:10" x14ac:dyDescent="0.25">
      <c r="A11" s="20"/>
      <c r="B11" s="4"/>
      <c r="C11" s="4"/>
      <c r="D11" s="4"/>
      <c r="E11" s="4"/>
      <c r="F11" s="4"/>
      <c r="G11" s="4"/>
      <c r="H11" s="4"/>
      <c r="I11" s="4"/>
      <c r="J11" s="14"/>
    </row>
    <row r="12" spans="1:10" x14ac:dyDescent="0.25">
      <c r="A12" s="20" t="s">
        <v>394</v>
      </c>
      <c r="B12" s="4" t="s">
        <v>470</v>
      </c>
      <c r="C12" s="4"/>
      <c r="D12" s="4"/>
      <c r="E12" s="4"/>
      <c r="F12" s="4"/>
      <c r="G12" s="4"/>
      <c r="H12" s="4"/>
      <c r="I12" s="4"/>
      <c r="J12" s="14"/>
    </row>
    <row r="13" spans="1:10" x14ac:dyDescent="0.25">
      <c r="A13" s="20"/>
      <c r="B13" s="4"/>
      <c r="C13" s="4"/>
      <c r="D13" s="4"/>
      <c r="E13" s="4"/>
      <c r="F13" s="4"/>
      <c r="G13" s="4"/>
      <c r="H13" s="4"/>
      <c r="I13" s="4"/>
      <c r="J13" s="14"/>
    </row>
    <row r="14" spans="1:10" x14ac:dyDescent="0.25">
      <c r="A14" s="20" t="s">
        <v>396</v>
      </c>
      <c r="B14" s="4" t="s">
        <v>471</v>
      </c>
      <c r="C14" s="4"/>
      <c r="D14" s="4"/>
      <c r="E14" s="4"/>
      <c r="F14" s="4"/>
      <c r="G14" s="4"/>
      <c r="H14" s="4"/>
      <c r="I14" s="4"/>
      <c r="J14" s="14"/>
    </row>
    <row r="15" spans="1:10" x14ac:dyDescent="0.25">
      <c r="A15" s="289"/>
      <c r="B15" s="287"/>
      <c r="C15" s="287"/>
      <c r="D15" s="287"/>
      <c r="E15" s="287"/>
      <c r="F15" s="287"/>
      <c r="G15" s="287"/>
      <c r="H15" s="287"/>
      <c r="I15" s="287"/>
      <c r="J15" s="288"/>
    </row>
    <row r="16" spans="1:10" ht="14.4" thickBot="1" x14ac:dyDescent="0.3">
      <c r="A16" s="312" t="s">
        <v>159</v>
      </c>
      <c r="B16" s="313"/>
      <c r="C16" s="313"/>
      <c r="D16" s="313"/>
      <c r="E16" s="313"/>
      <c r="F16" s="313"/>
      <c r="G16" s="313"/>
      <c r="H16" s="313"/>
      <c r="I16" s="422"/>
      <c r="J16" s="423"/>
    </row>
    <row r="18" spans="7:10" x14ac:dyDescent="0.25">
      <c r="G18" s="388" t="s">
        <v>464</v>
      </c>
      <c r="H18" s="388"/>
      <c r="I18" s="388"/>
      <c r="J18" s="388"/>
    </row>
    <row r="19" spans="7:10" x14ac:dyDescent="0.25">
      <c r="G19" s="24" t="s">
        <v>47</v>
      </c>
      <c r="H19" s="24"/>
      <c r="I19" s="24"/>
    </row>
    <row r="20" spans="7:10" x14ac:dyDescent="0.25">
      <c r="G20" s="388" t="s">
        <v>48</v>
      </c>
      <c r="H20" s="388"/>
      <c r="I20" s="388"/>
      <c r="J20" s="388"/>
    </row>
    <row r="24" spans="7:10" x14ac:dyDescent="0.25">
      <c r="G24" s="386" t="s">
        <v>23</v>
      </c>
      <c r="H24" s="386"/>
      <c r="I24" s="386"/>
      <c r="J24" s="386"/>
    </row>
    <row r="25" spans="7:10" ht="12" customHeight="1" x14ac:dyDescent="0.25">
      <c r="G25" s="387" t="s">
        <v>24</v>
      </c>
      <c r="H25" s="387"/>
      <c r="I25" s="387"/>
      <c r="J25" s="387"/>
    </row>
    <row r="26" spans="7:10" x14ac:dyDescent="0.25">
      <c r="G26" s="388" t="s">
        <v>25</v>
      </c>
      <c r="H26" s="388"/>
      <c r="I26" s="388"/>
      <c r="J26" s="388"/>
    </row>
  </sheetData>
  <mergeCells count="8">
    <mergeCell ref="G24:J24"/>
    <mergeCell ref="G25:J25"/>
    <mergeCell ref="G26:J26"/>
    <mergeCell ref="A3:J3"/>
    <mergeCell ref="A16:H16"/>
    <mergeCell ref="I16:J16"/>
    <mergeCell ref="G18:J18"/>
    <mergeCell ref="G20:J20"/>
  </mergeCells>
  <pageMargins left="0.7" right="0.7" top="0.75" bottom="0.75" header="0.3" footer="0.3"/>
  <pageSetup paperSize="9" orientation="landscape" horizontalDpi="360" verticalDpi="36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workbookViewId="0">
      <selection activeCell="C78" sqref="C78"/>
    </sheetView>
  </sheetViews>
  <sheetFormatPr defaultRowHeight="14.4" x14ac:dyDescent="0.3"/>
  <cols>
    <col min="1" max="1" width="12.33203125" customWidth="1"/>
    <col min="2" max="2" width="4.6640625" customWidth="1"/>
    <col min="3" max="3" width="55.6640625" customWidth="1"/>
    <col min="4" max="4" width="13.109375" style="242" customWidth="1"/>
    <col min="5" max="6" width="16.5546875" style="243" bestFit="1" customWidth="1"/>
    <col min="8" max="8" width="11.109375" bestFit="1" customWidth="1"/>
    <col min="257" max="257" width="12.33203125" customWidth="1"/>
    <col min="258" max="258" width="4.6640625" customWidth="1"/>
    <col min="259" max="259" width="55.6640625" customWidth="1"/>
    <col min="260" max="260" width="13.109375" customWidth="1"/>
    <col min="261" max="262" width="16.5546875" bestFit="1" customWidth="1"/>
    <col min="264" max="264" width="11.109375" bestFit="1" customWidth="1"/>
    <col min="513" max="513" width="12.33203125" customWidth="1"/>
    <col min="514" max="514" width="4.6640625" customWidth="1"/>
    <col min="515" max="515" width="55.6640625" customWidth="1"/>
    <col min="516" max="516" width="13.109375" customWidth="1"/>
    <col min="517" max="518" width="16.5546875" bestFit="1" customWidth="1"/>
    <col min="520" max="520" width="11.109375" bestFit="1" customWidth="1"/>
    <col min="769" max="769" width="12.33203125" customWidth="1"/>
    <col min="770" max="770" width="4.6640625" customWidth="1"/>
    <col min="771" max="771" width="55.6640625" customWidth="1"/>
    <col min="772" max="772" width="13.109375" customWidth="1"/>
    <col min="773" max="774" width="16.5546875" bestFit="1" customWidth="1"/>
    <col min="776" max="776" width="11.109375" bestFit="1" customWidth="1"/>
    <col min="1025" max="1025" width="12.33203125" customWidth="1"/>
    <col min="1026" max="1026" width="4.6640625" customWidth="1"/>
    <col min="1027" max="1027" width="55.6640625" customWidth="1"/>
    <col min="1028" max="1028" width="13.109375" customWidth="1"/>
    <col min="1029" max="1030" width="16.5546875" bestFit="1" customWidth="1"/>
    <col min="1032" max="1032" width="11.109375" bestFit="1" customWidth="1"/>
    <col min="1281" max="1281" width="12.33203125" customWidth="1"/>
    <col min="1282" max="1282" width="4.6640625" customWidth="1"/>
    <col min="1283" max="1283" width="55.6640625" customWidth="1"/>
    <col min="1284" max="1284" width="13.109375" customWidth="1"/>
    <col min="1285" max="1286" width="16.5546875" bestFit="1" customWidth="1"/>
    <col min="1288" max="1288" width="11.109375" bestFit="1" customWidth="1"/>
    <col min="1537" max="1537" width="12.33203125" customWidth="1"/>
    <col min="1538" max="1538" width="4.6640625" customWidth="1"/>
    <col min="1539" max="1539" width="55.6640625" customWidth="1"/>
    <col min="1540" max="1540" width="13.109375" customWidth="1"/>
    <col min="1541" max="1542" width="16.5546875" bestFit="1" customWidth="1"/>
    <col min="1544" max="1544" width="11.109375" bestFit="1" customWidth="1"/>
    <col min="1793" max="1793" width="12.33203125" customWidth="1"/>
    <col min="1794" max="1794" width="4.6640625" customWidth="1"/>
    <col min="1795" max="1795" width="55.6640625" customWidth="1"/>
    <col min="1796" max="1796" width="13.109375" customWidth="1"/>
    <col min="1797" max="1798" width="16.5546875" bestFit="1" customWidth="1"/>
    <col min="1800" max="1800" width="11.109375" bestFit="1" customWidth="1"/>
    <col min="2049" max="2049" width="12.33203125" customWidth="1"/>
    <col min="2050" max="2050" width="4.6640625" customWidth="1"/>
    <col min="2051" max="2051" width="55.6640625" customWidth="1"/>
    <col min="2052" max="2052" width="13.109375" customWidth="1"/>
    <col min="2053" max="2054" width="16.5546875" bestFit="1" customWidth="1"/>
    <col min="2056" max="2056" width="11.109375" bestFit="1" customWidth="1"/>
    <col min="2305" max="2305" width="12.33203125" customWidth="1"/>
    <col min="2306" max="2306" width="4.6640625" customWidth="1"/>
    <col min="2307" max="2307" width="55.6640625" customWidth="1"/>
    <col min="2308" max="2308" width="13.109375" customWidth="1"/>
    <col min="2309" max="2310" width="16.5546875" bestFit="1" customWidth="1"/>
    <col min="2312" max="2312" width="11.109375" bestFit="1" customWidth="1"/>
    <col min="2561" max="2561" width="12.33203125" customWidth="1"/>
    <col min="2562" max="2562" width="4.6640625" customWidth="1"/>
    <col min="2563" max="2563" width="55.6640625" customWidth="1"/>
    <col min="2564" max="2564" width="13.109375" customWidth="1"/>
    <col min="2565" max="2566" width="16.5546875" bestFit="1" customWidth="1"/>
    <col min="2568" max="2568" width="11.109375" bestFit="1" customWidth="1"/>
    <col min="2817" max="2817" width="12.33203125" customWidth="1"/>
    <col min="2818" max="2818" width="4.6640625" customWidth="1"/>
    <col min="2819" max="2819" width="55.6640625" customWidth="1"/>
    <col min="2820" max="2820" width="13.109375" customWidth="1"/>
    <col min="2821" max="2822" width="16.5546875" bestFit="1" customWidth="1"/>
    <col min="2824" max="2824" width="11.109375" bestFit="1" customWidth="1"/>
    <col min="3073" max="3073" width="12.33203125" customWidth="1"/>
    <col min="3074" max="3074" width="4.6640625" customWidth="1"/>
    <col min="3075" max="3075" width="55.6640625" customWidth="1"/>
    <col min="3076" max="3076" width="13.109375" customWidth="1"/>
    <col min="3077" max="3078" width="16.5546875" bestFit="1" customWidth="1"/>
    <col min="3080" max="3080" width="11.109375" bestFit="1" customWidth="1"/>
    <col min="3329" max="3329" width="12.33203125" customWidth="1"/>
    <col min="3330" max="3330" width="4.6640625" customWidth="1"/>
    <col min="3331" max="3331" width="55.6640625" customWidth="1"/>
    <col min="3332" max="3332" width="13.109375" customWidth="1"/>
    <col min="3333" max="3334" width="16.5546875" bestFit="1" customWidth="1"/>
    <col min="3336" max="3336" width="11.109375" bestFit="1" customWidth="1"/>
    <col min="3585" max="3585" width="12.33203125" customWidth="1"/>
    <col min="3586" max="3586" width="4.6640625" customWidth="1"/>
    <col min="3587" max="3587" width="55.6640625" customWidth="1"/>
    <col min="3588" max="3588" width="13.109375" customWidth="1"/>
    <col min="3589" max="3590" width="16.5546875" bestFit="1" customWidth="1"/>
    <col min="3592" max="3592" width="11.109375" bestFit="1" customWidth="1"/>
    <col min="3841" max="3841" width="12.33203125" customWidth="1"/>
    <col min="3842" max="3842" width="4.6640625" customWidth="1"/>
    <col min="3843" max="3843" width="55.6640625" customWidth="1"/>
    <col min="3844" max="3844" width="13.109375" customWidth="1"/>
    <col min="3845" max="3846" width="16.5546875" bestFit="1" customWidth="1"/>
    <col min="3848" max="3848" width="11.109375" bestFit="1" customWidth="1"/>
    <col min="4097" max="4097" width="12.33203125" customWidth="1"/>
    <col min="4098" max="4098" width="4.6640625" customWidth="1"/>
    <col min="4099" max="4099" width="55.6640625" customWidth="1"/>
    <col min="4100" max="4100" width="13.109375" customWidth="1"/>
    <col min="4101" max="4102" width="16.5546875" bestFit="1" customWidth="1"/>
    <col min="4104" max="4104" width="11.109375" bestFit="1" customWidth="1"/>
    <col min="4353" max="4353" width="12.33203125" customWidth="1"/>
    <col min="4354" max="4354" width="4.6640625" customWidth="1"/>
    <col min="4355" max="4355" width="55.6640625" customWidth="1"/>
    <col min="4356" max="4356" width="13.109375" customWidth="1"/>
    <col min="4357" max="4358" width="16.5546875" bestFit="1" customWidth="1"/>
    <col min="4360" max="4360" width="11.109375" bestFit="1" customWidth="1"/>
    <col min="4609" max="4609" width="12.33203125" customWidth="1"/>
    <col min="4610" max="4610" width="4.6640625" customWidth="1"/>
    <col min="4611" max="4611" width="55.6640625" customWidth="1"/>
    <col min="4612" max="4612" width="13.109375" customWidth="1"/>
    <col min="4613" max="4614" width="16.5546875" bestFit="1" customWidth="1"/>
    <col min="4616" max="4616" width="11.109375" bestFit="1" customWidth="1"/>
    <col min="4865" max="4865" width="12.33203125" customWidth="1"/>
    <col min="4866" max="4866" width="4.6640625" customWidth="1"/>
    <col min="4867" max="4867" width="55.6640625" customWidth="1"/>
    <col min="4868" max="4868" width="13.109375" customWidth="1"/>
    <col min="4869" max="4870" width="16.5546875" bestFit="1" customWidth="1"/>
    <col min="4872" max="4872" width="11.109375" bestFit="1" customWidth="1"/>
    <col min="5121" max="5121" width="12.33203125" customWidth="1"/>
    <col min="5122" max="5122" width="4.6640625" customWidth="1"/>
    <col min="5123" max="5123" width="55.6640625" customWidth="1"/>
    <col min="5124" max="5124" width="13.109375" customWidth="1"/>
    <col min="5125" max="5126" width="16.5546875" bestFit="1" customWidth="1"/>
    <col min="5128" max="5128" width="11.109375" bestFit="1" customWidth="1"/>
    <col min="5377" max="5377" width="12.33203125" customWidth="1"/>
    <col min="5378" max="5378" width="4.6640625" customWidth="1"/>
    <col min="5379" max="5379" width="55.6640625" customWidth="1"/>
    <col min="5380" max="5380" width="13.109375" customWidth="1"/>
    <col min="5381" max="5382" width="16.5546875" bestFit="1" customWidth="1"/>
    <col min="5384" max="5384" width="11.109375" bestFit="1" customWidth="1"/>
    <col min="5633" max="5633" width="12.33203125" customWidth="1"/>
    <col min="5634" max="5634" width="4.6640625" customWidth="1"/>
    <col min="5635" max="5635" width="55.6640625" customWidth="1"/>
    <col min="5636" max="5636" width="13.109375" customWidth="1"/>
    <col min="5637" max="5638" width="16.5546875" bestFit="1" customWidth="1"/>
    <col min="5640" max="5640" width="11.109375" bestFit="1" customWidth="1"/>
    <col min="5889" max="5889" width="12.33203125" customWidth="1"/>
    <col min="5890" max="5890" width="4.6640625" customWidth="1"/>
    <col min="5891" max="5891" width="55.6640625" customWidth="1"/>
    <col min="5892" max="5892" width="13.109375" customWidth="1"/>
    <col min="5893" max="5894" width="16.5546875" bestFit="1" customWidth="1"/>
    <col min="5896" max="5896" width="11.109375" bestFit="1" customWidth="1"/>
    <col min="6145" max="6145" width="12.33203125" customWidth="1"/>
    <col min="6146" max="6146" width="4.6640625" customWidth="1"/>
    <col min="6147" max="6147" width="55.6640625" customWidth="1"/>
    <col min="6148" max="6148" width="13.109375" customWidth="1"/>
    <col min="6149" max="6150" width="16.5546875" bestFit="1" customWidth="1"/>
    <col min="6152" max="6152" width="11.109375" bestFit="1" customWidth="1"/>
    <col min="6401" max="6401" width="12.33203125" customWidth="1"/>
    <col min="6402" max="6402" width="4.6640625" customWidth="1"/>
    <col min="6403" max="6403" width="55.6640625" customWidth="1"/>
    <col min="6404" max="6404" width="13.109375" customWidth="1"/>
    <col min="6405" max="6406" width="16.5546875" bestFit="1" customWidth="1"/>
    <col min="6408" max="6408" width="11.109375" bestFit="1" customWidth="1"/>
    <col min="6657" max="6657" width="12.33203125" customWidth="1"/>
    <col min="6658" max="6658" width="4.6640625" customWidth="1"/>
    <col min="6659" max="6659" width="55.6640625" customWidth="1"/>
    <col min="6660" max="6660" width="13.109375" customWidth="1"/>
    <col min="6661" max="6662" width="16.5546875" bestFit="1" customWidth="1"/>
    <col min="6664" max="6664" width="11.109375" bestFit="1" customWidth="1"/>
    <col min="6913" max="6913" width="12.33203125" customWidth="1"/>
    <col min="6914" max="6914" width="4.6640625" customWidth="1"/>
    <col min="6915" max="6915" width="55.6640625" customWidth="1"/>
    <col min="6916" max="6916" width="13.109375" customWidth="1"/>
    <col min="6917" max="6918" width="16.5546875" bestFit="1" customWidth="1"/>
    <col min="6920" max="6920" width="11.109375" bestFit="1" customWidth="1"/>
    <col min="7169" max="7169" width="12.33203125" customWidth="1"/>
    <col min="7170" max="7170" width="4.6640625" customWidth="1"/>
    <col min="7171" max="7171" width="55.6640625" customWidth="1"/>
    <col min="7172" max="7172" width="13.109375" customWidth="1"/>
    <col min="7173" max="7174" width="16.5546875" bestFit="1" customWidth="1"/>
    <col min="7176" max="7176" width="11.109375" bestFit="1" customWidth="1"/>
    <col min="7425" max="7425" width="12.33203125" customWidth="1"/>
    <col min="7426" max="7426" width="4.6640625" customWidth="1"/>
    <col min="7427" max="7427" width="55.6640625" customWidth="1"/>
    <col min="7428" max="7428" width="13.109375" customWidth="1"/>
    <col min="7429" max="7430" width="16.5546875" bestFit="1" customWidth="1"/>
    <col min="7432" max="7432" width="11.109375" bestFit="1" customWidth="1"/>
    <col min="7681" max="7681" width="12.33203125" customWidth="1"/>
    <col min="7682" max="7682" width="4.6640625" customWidth="1"/>
    <col min="7683" max="7683" width="55.6640625" customWidth="1"/>
    <col min="7684" max="7684" width="13.109375" customWidth="1"/>
    <col min="7685" max="7686" width="16.5546875" bestFit="1" customWidth="1"/>
    <col min="7688" max="7688" width="11.109375" bestFit="1" customWidth="1"/>
    <col min="7937" max="7937" width="12.33203125" customWidth="1"/>
    <col min="7938" max="7938" width="4.6640625" customWidth="1"/>
    <col min="7939" max="7939" width="55.6640625" customWidth="1"/>
    <col min="7940" max="7940" width="13.109375" customWidth="1"/>
    <col min="7941" max="7942" width="16.5546875" bestFit="1" customWidth="1"/>
    <col min="7944" max="7944" width="11.109375" bestFit="1" customWidth="1"/>
    <col min="8193" max="8193" width="12.33203125" customWidth="1"/>
    <col min="8194" max="8194" width="4.6640625" customWidth="1"/>
    <col min="8195" max="8195" width="55.6640625" customWidth="1"/>
    <col min="8196" max="8196" width="13.109375" customWidth="1"/>
    <col min="8197" max="8198" width="16.5546875" bestFit="1" customWidth="1"/>
    <col min="8200" max="8200" width="11.109375" bestFit="1" customWidth="1"/>
    <col min="8449" max="8449" width="12.33203125" customWidth="1"/>
    <col min="8450" max="8450" width="4.6640625" customWidth="1"/>
    <col min="8451" max="8451" width="55.6640625" customWidth="1"/>
    <col min="8452" max="8452" width="13.109375" customWidth="1"/>
    <col min="8453" max="8454" width="16.5546875" bestFit="1" customWidth="1"/>
    <col min="8456" max="8456" width="11.109375" bestFit="1" customWidth="1"/>
    <col min="8705" max="8705" width="12.33203125" customWidth="1"/>
    <col min="8706" max="8706" width="4.6640625" customWidth="1"/>
    <col min="8707" max="8707" width="55.6640625" customWidth="1"/>
    <col min="8708" max="8708" width="13.109375" customWidth="1"/>
    <col min="8709" max="8710" width="16.5546875" bestFit="1" customWidth="1"/>
    <col min="8712" max="8712" width="11.109375" bestFit="1" customWidth="1"/>
    <col min="8961" max="8961" width="12.33203125" customWidth="1"/>
    <col min="8962" max="8962" width="4.6640625" customWidth="1"/>
    <col min="8963" max="8963" width="55.6640625" customWidth="1"/>
    <col min="8964" max="8964" width="13.109375" customWidth="1"/>
    <col min="8965" max="8966" width="16.5546875" bestFit="1" customWidth="1"/>
    <col min="8968" max="8968" width="11.109375" bestFit="1" customWidth="1"/>
    <col min="9217" max="9217" width="12.33203125" customWidth="1"/>
    <col min="9218" max="9218" width="4.6640625" customWidth="1"/>
    <col min="9219" max="9219" width="55.6640625" customWidth="1"/>
    <col min="9220" max="9220" width="13.109375" customWidth="1"/>
    <col min="9221" max="9222" width="16.5546875" bestFit="1" customWidth="1"/>
    <col min="9224" max="9224" width="11.109375" bestFit="1" customWidth="1"/>
    <col min="9473" max="9473" width="12.33203125" customWidth="1"/>
    <col min="9474" max="9474" width="4.6640625" customWidth="1"/>
    <col min="9475" max="9475" width="55.6640625" customWidth="1"/>
    <col min="9476" max="9476" width="13.109375" customWidth="1"/>
    <col min="9477" max="9478" width="16.5546875" bestFit="1" customWidth="1"/>
    <col min="9480" max="9480" width="11.109375" bestFit="1" customWidth="1"/>
    <col min="9729" max="9729" width="12.33203125" customWidth="1"/>
    <col min="9730" max="9730" width="4.6640625" customWidth="1"/>
    <col min="9731" max="9731" width="55.6640625" customWidth="1"/>
    <col min="9732" max="9732" width="13.109375" customWidth="1"/>
    <col min="9733" max="9734" width="16.5546875" bestFit="1" customWidth="1"/>
    <col min="9736" max="9736" width="11.109375" bestFit="1" customWidth="1"/>
    <col min="9985" max="9985" width="12.33203125" customWidth="1"/>
    <col min="9986" max="9986" width="4.6640625" customWidth="1"/>
    <col min="9987" max="9987" width="55.6640625" customWidth="1"/>
    <col min="9988" max="9988" width="13.109375" customWidth="1"/>
    <col min="9989" max="9990" width="16.5546875" bestFit="1" customWidth="1"/>
    <col min="9992" max="9992" width="11.109375" bestFit="1" customWidth="1"/>
    <col min="10241" max="10241" width="12.33203125" customWidth="1"/>
    <col min="10242" max="10242" width="4.6640625" customWidth="1"/>
    <col min="10243" max="10243" width="55.6640625" customWidth="1"/>
    <col min="10244" max="10244" width="13.109375" customWidth="1"/>
    <col min="10245" max="10246" width="16.5546875" bestFit="1" customWidth="1"/>
    <col min="10248" max="10248" width="11.109375" bestFit="1" customWidth="1"/>
    <col min="10497" max="10497" width="12.33203125" customWidth="1"/>
    <col min="10498" max="10498" width="4.6640625" customWidth="1"/>
    <col min="10499" max="10499" width="55.6640625" customWidth="1"/>
    <col min="10500" max="10500" width="13.109375" customWidth="1"/>
    <col min="10501" max="10502" width="16.5546875" bestFit="1" customWidth="1"/>
    <col min="10504" max="10504" width="11.109375" bestFit="1" customWidth="1"/>
    <col min="10753" max="10753" width="12.33203125" customWidth="1"/>
    <col min="10754" max="10754" width="4.6640625" customWidth="1"/>
    <col min="10755" max="10755" width="55.6640625" customWidth="1"/>
    <col min="10756" max="10756" width="13.109375" customWidth="1"/>
    <col min="10757" max="10758" width="16.5546875" bestFit="1" customWidth="1"/>
    <col min="10760" max="10760" width="11.109375" bestFit="1" customWidth="1"/>
    <col min="11009" max="11009" width="12.33203125" customWidth="1"/>
    <col min="11010" max="11010" width="4.6640625" customWidth="1"/>
    <col min="11011" max="11011" width="55.6640625" customWidth="1"/>
    <col min="11012" max="11012" width="13.109375" customWidth="1"/>
    <col min="11013" max="11014" width="16.5546875" bestFit="1" customWidth="1"/>
    <col min="11016" max="11016" width="11.109375" bestFit="1" customWidth="1"/>
    <col min="11265" max="11265" width="12.33203125" customWidth="1"/>
    <col min="11266" max="11266" width="4.6640625" customWidth="1"/>
    <col min="11267" max="11267" width="55.6640625" customWidth="1"/>
    <col min="11268" max="11268" width="13.109375" customWidth="1"/>
    <col min="11269" max="11270" width="16.5546875" bestFit="1" customWidth="1"/>
    <col min="11272" max="11272" width="11.109375" bestFit="1" customWidth="1"/>
    <col min="11521" max="11521" width="12.33203125" customWidth="1"/>
    <col min="11522" max="11522" width="4.6640625" customWidth="1"/>
    <col min="11523" max="11523" width="55.6640625" customWidth="1"/>
    <col min="11524" max="11524" width="13.109375" customWidth="1"/>
    <col min="11525" max="11526" width="16.5546875" bestFit="1" customWidth="1"/>
    <col min="11528" max="11528" width="11.109375" bestFit="1" customWidth="1"/>
    <col min="11777" max="11777" width="12.33203125" customWidth="1"/>
    <col min="11778" max="11778" width="4.6640625" customWidth="1"/>
    <col min="11779" max="11779" width="55.6640625" customWidth="1"/>
    <col min="11780" max="11780" width="13.109375" customWidth="1"/>
    <col min="11781" max="11782" width="16.5546875" bestFit="1" customWidth="1"/>
    <col min="11784" max="11784" width="11.109375" bestFit="1" customWidth="1"/>
    <col min="12033" max="12033" width="12.33203125" customWidth="1"/>
    <col min="12034" max="12034" width="4.6640625" customWidth="1"/>
    <col min="12035" max="12035" width="55.6640625" customWidth="1"/>
    <col min="12036" max="12036" width="13.109375" customWidth="1"/>
    <col min="12037" max="12038" width="16.5546875" bestFit="1" customWidth="1"/>
    <col min="12040" max="12040" width="11.109375" bestFit="1" customWidth="1"/>
    <col min="12289" max="12289" width="12.33203125" customWidth="1"/>
    <col min="12290" max="12290" width="4.6640625" customWidth="1"/>
    <col min="12291" max="12291" width="55.6640625" customWidth="1"/>
    <col min="12292" max="12292" width="13.109375" customWidth="1"/>
    <col min="12293" max="12294" width="16.5546875" bestFit="1" customWidth="1"/>
    <col min="12296" max="12296" width="11.109375" bestFit="1" customWidth="1"/>
    <col min="12545" max="12545" width="12.33203125" customWidth="1"/>
    <col min="12546" max="12546" width="4.6640625" customWidth="1"/>
    <col min="12547" max="12547" width="55.6640625" customWidth="1"/>
    <col min="12548" max="12548" width="13.109375" customWidth="1"/>
    <col min="12549" max="12550" width="16.5546875" bestFit="1" customWidth="1"/>
    <col min="12552" max="12552" width="11.109375" bestFit="1" customWidth="1"/>
    <col min="12801" max="12801" width="12.33203125" customWidth="1"/>
    <col min="12802" max="12802" width="4.6640625" customWidth="1"/>
    <col min="12803" max="12803" width="55.6640625" customWidth="1"/>
    <col min="12804" max="12804" width="13.109375" customWidth="1"/>
    <col min="12805" max="12806" width="16.5546875" bestFit="1" customWidth="1"/>
    <col min="12808" max="12808" width="11.109375" bestFit="1" customWidth="1"/>
    <col min="13057" max="13057" width="12.33203125" customWidth="1"/>
    <col min="13058" max="13058" width="4.6640625" customWidth="1"/>
    <col min="13059" max="13059" width="55.6640625" customWidth="1"/>
    <col min="13060" max="13060" width="13.109375" customWidth="1"/>
    <col min="13061" max="13062" width="16.5546875" bestFit="1" customWidth="1"/>
    <col min="13064" max="13064" width="11.109375" bestFit="1" customWidth="1"/>
    <col min="13313" max="13313" width="12.33203125" customWidth="1"/>
    <col min="13314" max="13314" width="4.6640625" customWidth="1"/>
    <col min="13315" max="13315" width="55.6640625" customWidth="1"/>
    <col min="13316" max="13316" width="13.109375" customWidth="1"/>
    <col min="13317" max="13318" width="16.5546875" bestFit="1" customWidth="1"/>
    <col min="13320" max="13320" width="11.109375" bestFit="1" customWidth="1"/>
    <col min="13569" max="13569" width="12.33203125" customWidth="1"/>
    <col min="13570" max="13570" width="4.6640625" customWidth="1"/>
    <col min="13571" max="13571" width="55.6640625" customWidth="1"/>
    <col min="13572" max="13572" width="13.109375" customWidth="1"/>
    <col min="13573" max="13574" width="16.5546875" bestFit="1" customWidth="1"/>
    <col min="13576" max="13576" width="11.109375" bestFit="1" customWidth="1"/>
    <col min="13825" max="13825" width="12.33203125" customWidth="1"/>
    <col min="13826" max="13826" width="4.6640625" customWidth="1"/>
    <col min="13827" max="13827" width="55.6640625" customWidth="1"/>
    <col min="13828" max="13828" width="13.109375" customWidth="1"/>
    <col min="13829" max="13830" width="16.5546875" bestFit="1" customWidth="1"/>
    <col min="13832" max="13832" width="11.109375" bestFit="1" customWidth="1"/>
    <col min="14081" max="14081" width="12.33203125" customWidth="1"/>
    <col min="14082" max="14082" width="4.6640625" customWidth="1"/>
    <col min="14083" max="14083" width="55.6640625" customWidth="1"/>
    <col min="14084" max="14084" width="13.109375" customWidth="1"/>
    <col min="14085" max="14086" width="16.5546875" bestFit="1" customWidth="1"/>
    <col min="14088" max="14088" width="11.109375" bestFit="1" customWidth="1"/>
    <col min="14337" max="14337" width="12.33203125" customWidth="1"/>
    <col min="14338" max="14338" width="4.6640625" customWidth="1"/>
    <col min="14339" max="14339" width="55.6640625" customWidth="1"/>
    <col min="14340" max="14340" width="13.109375" customWidth="1"/>
    <col min="14341" max="14342" width="16.5546875" bestFit="1" customWidth="1"/>
    <col min="14344" max="14344" width="11.109375" bestFit="1" customWidth="1"/>
    <col min="14593" max="14593" width="12.33203125" customWidth="1"/>
    <col min="14594" max="14594" width="4.6640625" customWidth="1"/>
    <col min="14595" max="14595" width="55.6640625" customWidth="1"/>
    <col min="14596" max="14596" width="13.109375" customWidth="1"/>
    <col min="14597" max="14598" width="16.5546875" bestFit="1" customWidth="1"/>
    <col min="14600" max="14600" width="11.109375" bestFit="1" customWidth="1"/>
    <col min="14849" max="14849" width="12.33203125" customWidth="1"/>
    <col min="14850" max="14850" width="4.6640625" customWidth="1"/>
    <col min="14851" max="14851" width="55.6640625" customWidth="1"/>
    <col min="14852" max="14852" width="13.109375" customWidth="1"/>
    <col min="14853" max="14854" width="16.5546875" bestFit="1" customWidth="1"/>
    <col min="14856" max="14856" width="11.109375" bestFit="1" customWidth="1"/>
    <col min="15105" max="15105" width="12.33203125" customWidth="1"/>
    <col min="15106" max="15106" width="4.6640625" customWidth="1"/>
    <col min="15107" max="15107" width="55.6640625" customWidth="1"/>
    <col min="15108" max="15108" width="13.109375" customWidth="1"/>
    <col min="15109" max="15110" width="16.5546875" bestFit="1" customWidth="1"/>
    <col min="15112" max="15112" width="11.109375" bestFit="1" customWidth="1"/>
    <col min="15361" max="15361" width="12.33203125" customWidth="1"/>
    <col min="15362" max="15362" width="4.6640625" customWidth="1"/>
    <col min="15363" max="15363" width="55.6640625" customWidth="1"/>
    <col min="15364" max="15364" width="13.109375" customWidth="1"/>
    <col min="15365" max="15366" width="16.5546875" bestFit="1" customWidth="1"/>
    <col min="15368" max="15368" width="11.109375" bestFit="1" customWidth="1"/>
    <col min="15617" max="15617" width="12.33203125" customWidth="1"/>
    <col min="15618" max="15618" width="4.6640625" customWidth="1"/>
    <col min="15619" max="15619" width="55.6640625" customWidth="1"/>
    <col min="15620" max="15620" width="13.109375" customWidth="1"/>
    <col min="15621" max="15622" width="16.5546875" bestFit="1" customWidth="1"/>
    <col min="15624" max="15624" width="11.109375" bestFit="1" customWidth="1"/>
    <col min="15873" max="15873" width="12.33203125" customWidth="1"/>
    <col min="15874" max="15874" width="4.6640625" customWidth="1"/>
    <col min="15875" max="15875" width="55.6640625" customWidth="1"/>
    <col min="15876" max="15876" width="13.109375" customWidth="1"/>
    <col min="15877" max="15878" width="16.5546875" bestFit="1" customWidth="1"/>
    <col min="15880" max="15880" width="11.109375" bestFit="1" customWidth="1"/>
    <col min="16129" max="16129" width="12.33203125" customWidth="1"/>
    <col min="16130" max="16130" width="4.6640625" customWidth="1"/>
    <col min="16131" max="16131" width="55.6640625" customWidth="1"/>
    <col min="16132" max="16132" width="13.109375" customWidth="1"/>
    <col min="16133" max="16134" width="16.5546875" bestFit="1" customWidth="1"/>
    <col min="16136" max="16136" width="11.109375" bestFit="1" customWidth="1"/>
  </cols>
  <sheetData>
    <row r="1" spans="1:8" x14ac:dyDescent="0.3">
      <c r="F1" s="243" t="s">
        <v>416</v>
      </c>
    </row>
    <row r="2" spans="1:8" x14ac:dyDescent="0.3">
      <c r="A2" s="436" t="s">
        <v>446</v>
      </c>
      <c r="B2" s="436"/>
      <c r="C2" s="436"/>
      <c r="D2" s="436"/>
      <c r="E2" s="436"/>
      <c r="F2" s="436"/>
    </row>
    <row r="3" spans="1:8" x14ac:dyDescent="0.3">
      <c r="A3" s="436" t="s">
        <v>447</v>
      </c>
      <c r="B3" s="436"/>
      <c r="C3" s="436"/>
      <c r="D3" s="436"/>
      <c r="E3" s="436"/>
      <c r="F3" s="436"/>
    </row>
    <row r="4" spans="1:8" ht="15" thickBot="1" x14ac:dyDescent="0.35"/>
    <row r="5" spans="1:8" ht="15" thickBot="1" x14ac:dyDescent="0.35">
      <c r="A5" s="244" t="s">
        <v>17</v>
      </c>
      <c r="B5" s="437" t="s">
        <v>84</v>
      </c>
      <c r="C5" s="438"/>
      <c r="D5" s="244" t="s">
        <v>417</v>
      </c>
      <c r="E5" s="245" t="s">
        <v>418</v>
      </c>
      <c r="F5" s="245" t="s">
        <v>419</v>
      </c>
    </row>
    <row r="6" spans="1:8" ht="24" thickBot="1" x14ac:dyDescent="0.5">
      <c r="A6" s="439" t="s">
        <v>454</v>
      </c>
      <c r="B6" s="439"/>
      <c r="C6" s="439"/>
      <c r="D6" s="439"/>
      <c r="E6" s="439"/>
      <c r="F6" s="439"/>
    </row>
    <row r="7" spans="1:8" x14ac:dyDescent="0.3">
      <c r="A7" s="246"/>
      <c r="B7" s="247"/>
      <c r="C7" s="248"/>
      <c r="D7" s="246"/>
      <c r="E7" s="249"/>
      <c r="F7" s="249"/>
    </row>
    <row r="8" spans="1:8" x14ac:dyDescent="0.3">
      <c r="A8" s="250" t="s">
        <v>444</v>
      </c>
      <c r="B8" s="260" t="s">
        <v>433</v>
      </c>
      <c r="C8" s="261"/>
      <c r="D8" s="252" t="s">
        <v>424</v>
      </c>
      <c r="E8" s="253">
        <v>219000</v>
      </c>
      <c r="F8" s="253"/>
      <c r="H8" s="243"/>
    </row>
    <row r="9" spans="1:8" x14ac:dyDescent="0.3">
      <c r="A9" s="251"/>
      <c r="B9" s="260" t="s">
        <v>438</v>
      </c>
      <c r="C9" s="261"/>
      <c r="D9" s="254" t="s">
        <v>441</v>
      </c>
      <c r="E9" s="253">
        <v>1050000</v>
      </c>
      <c r="F9" s="253"/>
      <c r="H9" s="243"/>
    </row>
    <row r="10" spans="1:8" x14ac:dyDescent="0.3">
      <c r="A10" s="251"/>
      <c r="B10" s="260" t="s">
        <v>425</v>
      </c>
      <c r="C10" s="261"/>
      <c r="D10" s="254" t="s">
        <v>442</v>
      </c>
      <c r="E10" s="253">
        <v>1557000</v>
      </c>
      <c r="F10" s="253"/>
    </row>
    <row r="11" spans="1:8" x14ac:dyDescent="0.3">
      <c r="A11" s="251"/>
      <c r="B11" s="260"/>
      <c r="C11" s="261" t="s">
        <v>432</v>
      </c>
      <c r="D11" s="254" t="s">
        <v>423</v>
      </c>
      <c r="E11" s="253"/>
      <c r="F11" s="253">
        <v>219000</v>
      </c>
    </row>
    <row r="12" spans="1:8" x14ac:dyDescent="0.3">
      <c r="A12" s="251"/>
      <c r="B12" s="260"/>
      <c r="C12" s="261" t="s">
        <v>439</v>
      </c>
      <c r="D12" s="254" t="s">
        <v>443</v>
      </c>
      <c r="E12" s="253"/>
      <c r="F12" s="253">
        <v>1050000</v>
      </c>
    </row>
    <row r="13" spans="1:8" x14ac:dyDescent="0.3">
      <c r="A13" s="251"/>
      <c r="B13" s="260"/>
      <c r="C13" s="261" t="s">
        <v>434</v>
      </c>
      <c r="D13" s="254" t="s">
        <v>426</v>
      </c>
      <c r="E13" s="253"/>
      <c r="F13" s="253">
        <v>1557000</v>
      </c>
    </row>
    <row r="14" spans="1:8" x14ac:dyDescent="0.3">
      <c r="A14" s="251"/>
      <c r="B14" s="425" t="s">
        <v>440</v>
      </c>
      <c r="C14" s="426"/>
      <c r="D14" s="254"/>
      <c r="E14" s="253"/>
      <c r="F14" s="253"/>
    </row>
    <row r="15" spans="1:8" ht="15" thickBot="1" x14ac:dyDescent="0.35">
      <c r="A15" s="255"/>
      <c r="B15" s="256"/>
      <c r="C15" s="257"/>
      <c r="D15" s="258"/>
      <c r="E15" s="259"/>
      <c r="F15" s="259"/>
      <c r="H15" s="243"/>
    </row>
    <row r="16" spans="1:8" x14ac:dyDescent="0.3">
      <c r="A16" s="251"/>
      <c r="B16" s="260"/>
      <c r="C16" s="261"/>
      <c r="D16" s="254"/>
      <c r="E16" s="253"/>
      <c r="F16" s="253"/>
    </row>
    <row r="17" spans="1:6" x14ac:dyDescent="0.3">
      <c r="A17" s="250" t="s">
        <v>444</v>
      </c>
      <c r="B17" s="262" t="s">
        <v>78</v>
      </c>
      <c r="C17" s="263"/>
      <c r="D17" s="252" t="s">
        <v>429</v>
      </c>
      <c r="E17" s="253">
        <v>158175800</v>
      </c>
      <c r="F17" s="253"/>
    </row>
    <row r="18" spans="1:6" x14ac:dyDescent="0.3">
      <c r="A18" s="251"/>
      <c r="B18" s="260" t="s">
        <v>420</v>
      </c>
      <c r="C18" s="261" t="s">
        <v>339</v>
      </c>
      <c r="D18" s="252" t="s">
        <v>422</v>
      </c>
      <c r="E18" s="253"/>
      <c r="F18" s="253">
        <v>56516400</v>
      </c>
    </row>
    <row r="19" spans="1:6" x14ac:dyDescent="0.3">
      <c r="A19" s="251"/>
      <c r="B19" s="260" t="s">
        <v>421</v>
      </c>
      <c r="C19" s="261" t="s">
        <v>313</v>
      </c>
      <c r="D19" s="252" t="s">
        <v>428</v>
      </c>
      <c r="E19" s="253"/>
      <c r="F19" s="253">
        <v>101659400</v>
      </c>
    </row>
    <row r="20" spans="1:6" x14ac:dyDescent="0.3">
      <c r="A20" s="251"/>
      <c r="B20" s="425" t="s">
        <v>445</v>
      </c>
      <c r="C20" s="426"/>
      <c r="D20" s="254"/>
      <c r="E20" s="253"/>
      <c r="F20" s="253"/>
    </row>
    <row r="21" spans="1:6" ht="15" thickBot="1" x14ac:dyDescent="0.35">
      <c r="A21" s="255"/>
      <c r="B21" s="256"/>
      <c r="C21" s="257"/>
      <c r="D21" s="258"/>
      <c r="E21" s="259"/>
      <c r="F21" s="259"/>
    </row>
    <row r="22" spans="1:6" x14ac:dyDescent="0.3">
      <c r="A22" s="250"/>
      <c r="B22" s="260"/>
      <c r="C22" s="261"/>
      <c r="D22" s="254"/>
      <c r="E22" s="253"/>
      <c r="F22" s="253"/>
    </row>
    <row r="23" spans="1:6" x14ac:dyDescent="0.3">
      <c r="A23" s="250" t="s">
        <v>444</v>
      </c>
      <c r="B23" s="262" t="s">
        <v>78</v>
      </c>
      <c r="C23" s="263"/>
      <c r="D23" s="252" t="s">
        <v>429</v>
      </c>
      <c r="E23" s="253">
        <v>897590500</v>
      </c>
      <c r="F23" s="253"/>
    </row>
    <row r="24" spans="1:6" x14ac:dyDescent="0.3">
      <c r="A24" s="251"/>
      <c r="B24" s="260" t="s">
        <v>420</v>
      </c>
      <c r="C24" s="261" t="s">
        <v>339</v>
      </c>
      <c r="D24" s="252" t="s">
        <v>422</v>
      </c>
      <c r="E24" s="253"/>
      <c r="F24" s="253">
        <v>345693656</v>
      </c>
    </row>
    <row r="25" spans="1:6" x14ac:dyDescent="0.3">
      <c r="A25" s="251"/>
      <c r="B25" s="260" t="s">
        <v>421</v>
      </c>
      <c r="C25" s="261" t="s">
        <v>313</v>
      </c>
      <c r="D25" s="252" t="s">
        <v>428</v>
      </c>
      <c r="E25" s="253"/>
      <c r="F25" s="253">
        <v>551896844</v>
      </c>
    </row>
    <row r="26" spans="1:6" x14ac:dyDescent="0.3">
      <c r="A26" s="251"/>
      <c r="B26" s="425" t="s">
        <v>448</v>
      </c>
      <c r="C26" s="426"/>
      <c r="D26" s="254"/>
      <c r="E26" s="253"/>
      <c r="F26" s="253"/>
    </row>
    <row r="27" spans="1:6" ht="15" thickBot="1" x14ac:dyDescent="0.35">
      <c r="A27" s="255"/>
      <c r="B27" s="256"/>
      <c r="C27" s="257"/>
      <c r="D27" s="258"/>
      <c r="E27" s="259"/>
      <c r="F27" s="259"/>
    </row>
    <row r="28" spans="1:6" x14ac:dyDescent="0.3">
      <c r="A28" s="251"/>
      <c r="B28" s="260"/>
      <c r="C28" s="261"/>
      <c r="D28" s="254"/>
      <c r="E28" s="253"/>
      <c r="F28" s="253"/>
    </row>
    <row r="29" spans="1:6" x14ac:dyDescent="0.3">
      <c r="A29" s="250" t="s">
        <v>444</v>
      </c>
      <c r="B29" s="279" t="s">
        <v>78</v>
      </c>
      <c r="C29" s="261"/>
      <c r="D29" s="252" t="s">
        <v>429</v>
      </c>
      <c r="E29" s="253">
        <v>2583554993</v>
      </c>
      <c r="F29" s="253"/>
    </row>
    <row r="30" spans="1:6" x14ac:dyDescent="0.3">
      <c r="A30" s="251"/>
      <c r="B30" s="260" t="s">
        <v>79</v>
      </c>
      <c r="C30" s="261"/>
      <c r="D30" s="254" t="s">
        <v>449</v>
      </c>
      <c r="E30" s="253">
        <v>3208524950</v>
      </c>
      <c r="F30" s="253"/>
    </row>
    <row r="31" spans="1:6" x14ac:dyDescent="0.3">
      <c r="A31" s="251"/>
      <c r="B31" s="260"/>
      <c r="C31" s="261" t="s">
        <v>339</v>
      </c>
      <c r="D31" s="252" t="s">
        <v>422</v>
      </c>
      <c r="E31" s="253"/>
      <c r="F31" s="253">
        <v>4572369950</v>
      </c>
    </row>
    <row r="32" spans="1:6" x14ac:dyDescent="0.3">
      <c r="A32" s="251"/>
      <c r="B32" s="260"/>
      <c r="C32" s="261" t="s">
        <v>313</v>
      </c>
      <c r="D32" s="252" t="s">
        <v>428</v>
      </c>
      <c r="E32" s="253"/>
      <c r="F32" s="253">
        <v>1155539494</v>
      </c>
    </row>
    <row r="33" spans="1:6" x14ac:dyDescent="0.3">
      <c r="A33" s="251"/>
      <c r="B33" s="260"/>
      <c r="C33" s="261" t="s">
        <v>314</v>
      </c>
      <c r="D33" s="254" t="s">
        <v>435</v>
      </c>
      <c r="E33" s="253"/>
      <c r="F33" s="253">
        <v>64170499</v>
      </c>
    </row>
    <row r="34" spans="1:6" x14ac:dyDescent="0.3">
      <c r="A34" s="251"/>
      <c r="B34" s="425" t="s">
        <v>450</v>
      </c>
      <c r="C34" s="426"/>
      <c r="D34" s="254"/>
      <c r="E34" s="253"/>
      <c r="F34" s="253"/>
    </row>
    <row r="35" spans="1:6" ht="15" thickBot="1" x14ac:dyDescent="0.35">
      <c r="A35" s="255"/>
      <c r="B35" s="256"/>
      <c r="C35" s="257"/>
      <c r="D35" s="258"/>
      <c r="E35" s="259"/>
      <c r="F35" s="259"/>
    </row>
    <row r="36" spans="1:6" x14ac:dyDescent="0.3">
      <c r="A36" s="251"/>
      <c r="B36" s="260"/>
      <c r="C36" s="261"/>
      <c r="D36" s="254"/>
      <c r="E36" s="253"/>
      <c r="F36" s="253"/>
    </row>
    <row r="37" spans="1:6" x14ac:dyDescent="0.3">
      <c r="A37" s="250" t="s">
        <v>444</v>
      </c>
      <c r="B37" s="260" t="s">
        <v>319</v>
      </c>
      <c r="C37" s="261"/>
      <c r="D37" s="252" t="s">
        <v>452</v>
      </c>
      <c r="E37" s="253">
        <v>424520000</v>
      </c>
      <c r="F37" s="253"/>
    </row>
    <row r="38" spans="1:6" x14ac:dyDescent="0.3">
      <c r="A38" s="251"/>
      <c r="B38" s="260" t="s">
        <v>427</v>
      </c>
      <c r="C38" s="261" t="s">
        <v>320</v>
      </c>
      <c r="D38" s="252" t="s">
        <v>453</v>
      </c>
      <c r="E38" s="253"/>
      <c r="F38" s="253">
        <v>233008000</v>
      </c>
    </row>
    <row r="39" spans="1:6" x14ac:dyDescent="0.3">
      <c r="A39" s="251"/>
      <c r="B39" s="260"/>
      <c r="C39" s="261" t="s">
        <v>339</v>
      </c>
      <c r="D39" s="254" t="s">
        <v>422</v>
      </c>
      <c r="E39" s="253"/>
      <c r="F39" s="253">
        <v>191512000</v>
      </c>
    </row>
    <row r="40" spans="1:6" x14ac:dyDescent="0.3">
      <c r="A40" s="251"/>
      <c r="B40" s="425" t="s">
        <v>451</v>
      </c>
      <c r="C40" s="426"/>
      <c r="D40" s="254"/>
      <c r="E40" s="253"/>
      <c r="F40" s="253"/>
    </row>
    <row r="41" spans="1:6" ht="15" thickBot="1" x14ac:dyDescent="0.35">
      <c r="A41" s="255"/>
      <c r="B41" s="256"/>
      <c r="C41" s="257"/>
      <c r="D41" s="258"/>
      <c r="E41" s="259"/>
      <c r="F41" s="259"/>
    </row>
    <row r="42" spans="1:6" x14ac:dyDescent="0.3">
      <c r="A42" s="251"/>
      <c r="B42" s="260"/>
      <c r="C42" s="261"/>
      <c r="D42" s="254"/>
      <c r="E42" s="253"/>
      <c r="F42" s="253"/>
    </row>
    <row r="43" spans="1:6" x14ac:dyDescent="0.3">
      <c r="A43" s="250" t="s">
        <v>444</v>
      </c>
      <c r="B43" s="265" t="s">
        <v>77</v>
      </c>
      <c r="C43" s="266"/>
      <c r="D43" s="254" t="s">
        <v>456</v>
      </c>
      <c r="E43" s="253">
        <v>960000000</v>
      </c>
      <c r="F43" s="253"/>
    </row>
    <row r="44" spans="1:6" x14ac:dyDescent="0.3">
      <c r="A44" s="250"/>
      <c r="B44" s="279" t="s">
        <v>78</v>
      </c>
      <c r="C44" s="261"/>
      <c r="D44" s="252" t="s">
        <v>429</v>
      </c>
      <c r="E44" s="253">
        <v>684071320</v>
      </c>
      <c r="F44" s="253"/>
    </row>
    <row r="45" spans="1:6" x14ac:dyDescent="0.3">
      <c r="A45" s="251"/>
      <c r="B45" s="260" t="s">
        <v>79</v>
      </c>
      <c r="C45" s="261"/>
      <c r="D45" s="254" t="s">
        <v>449</v>
      </c>
      <c r="E45" s="253">
        <v>72800000</v>
      </c>
      <c r="F45" s="253"/>
    </row>
    <row r="46" spans="1:6" x14ac:dyDescent="0.3">
      <c r="A46" s="251"/>
      <c r="B46" s="260"/>
      <c r="C46" s="261" t="s">
        <v>339</v>
      </c>
      <c r="D46" s="252" t="s">
        <v>422</v>
      </c>
      <c r="E46" s="253"/>
      <c r="F46" s="253">
        <v>1359036750</v>
      </c>
    </row>
    <row r="47" spans="1:6" x14ac:dyDescent="0.3">
      <c r="A47" s="251"/>
      <c r="B47" s="260"/>
      <c r="C47" s="261" t="s">
        <v>313</v>
      </c>
      <c r="D47" s="252" t="s">
        <v>428</v>
      </c>
      <c r="E47" s="253"/>
      <c r="F47" s="253">
        <v>318522570</v>
      </c>
    </row>
    <row r="48" spans="1:6" x14ac:dyDescent="0.3">
      <c r="A48" s="251"/>
      <c r="B48" s="260"/>
      <c r="C48" s="261" t="s">
        <v>314</v>
      </c>
      <c r="D48" s="254" t="s">
        <v>435</v>
      </c>
      <c r="E48" s="253"/>
      <c r="F48" s="253">
        <v>39312000</v>
      </c>
    </row>
    <row r="49" spans="1:6" x14ac:dyDescent="0.3">
      <c r="A49" s="251"/>
      <c r="B49" s="425" t="s">
        <v>455</v>
      </c>
      <c r="C49" s="426"/>
      <c r="D49" s="254"/>
      <c r="E49" s="253"/>
      <c r="F49" s="253"/>
    </row>
    <row r="50" spans="1:6" ht="15" thickBot="1" x14ac:dyDescent="0.35">
      <c r="A50" s="255"/>
      <c r="B50" s="256"/>
      <c r="C50" s="257"/>
      <c r="D50" s="258"/>
      <c r="E50" s="259"/>
      <c r="F50" s="259"/>
    </row>
    <row r="51" spans="1:6" ht="15" thickBot="1" x14ac:dyDescent="0.35">
      <c r="A51" s="429" t="s">
        <v>430</v>
      </c>
      <c r="B51" s="440"/>
      <c r="C51" s="440"/>
      <c r="D51" s="441"/>
      <c r="E51" s="267">
        <f>SUM(E7:E50)</f>
        <v>8992063563</v>
      </c>
      <c r="F51" s="267">
        <f>SUM(F7:F50)</f>
        <v>8992063563</v>
      </c>
    </row>
    <row r="52" spans="1:6" ht="15" thickBot="1" x14ac:dyDescent="0.35">
      <c r="A52" s="268"/>
      <c r="B52" s="269"/>
      <c r="C52" s="269"/>
      <c r="D52" s="269"/>
      <c r="E52" s="270"/>
      <c r="F52" s="271"/>
    </row>
    <row r="53" spans="1:6" ht="24" thickBot="1" x14ac:dyDescent="0.5">
      <c r="A53" s="433" t="s">
        <v>431</v>
      </c>
      <c r="B53" s="434"/>
      <c r="C53" s="434"/>
      <c r="D53" s="434"/>
      <c r="E53" s="434"/>
      <c r="F53" s="435"/>
    </row>
    <row r="54" spans="1:6" x14ac:dyDescent="0.3">
      <c r="A54" s="244"/>
      <c r="B54" s="272"/>
      <c r="C54" s="248"/>
      <c r="D54" s="244"/>
      <c r="E54" s="245"/>
      <c r="F54" s="245"/>
    </row>
    <row r="55" spans="1:6" x14ac:dyDescent="0.3">
      <c r="A55" s="280" t="s">
        <v>457</v>
      </c>
      <c r="B55" s="260" t="s">
        <v>458</v>
      </c>
      <c r="C55" s="261"/>
      <c r="D55" s="254" t="s">
        <v>460</v>
      </c>
      <c r="E55" s="253">
        <v>1128500</v>
      </c>
      <c r="F55" s="253"/>
    </row>
    <row r="56" spans="1:6" x14ac:dyDescent="0.3">
      <c r="A56" s="251"/>
      <c r="B56" s="260"/>
      <c r="C56" s="261" t="s">
        <v>339</v>
      </c>
      <c r="D56" s="254" t="s">
        <v>422</v>
      </c>
      <c r="E56" s="253"/>
      <c r="F56" s="253">
        <v>1128500</v>
      </c>
    </row>
    <row r="57" spans="1:6" x14ac:dyDescent="0.3">
      <c r="A57" s="251"/>
      <c r="B57" s="425" t="s">
        <v>459</v>
      </c>
      <c r="C57" s="426"/>
      <c r="D57" s="254"/>
      <c r="E57" s="253"/>
      <c r="F57" s="253"/>
    </row>
    <row r="58" spans="1:6" ht="15" thickBot="1" x14ac:dyDescent="0.35">
      <c r="A58" s="255"/>
      <c r="B58" s="256"/>
      <c r="C58" s="257"/>
      <c r="D58" s="255"/>
      <c r="E58" s="259"/>
      <c r="F58" s="259"/>
    </row>
    <row r="59" spans="1:6" x14ac:dyDescent="0.3">
      <c r="A59" s="251"/>
      <c r="B59" s="260"/>
      <c r="C59" s="261"/>
      <c r="D59" s="251"/>
      <c r="E59" s="253"/>
      <c r="F59" s="253"/>
    </row>
    <row r="60" spans="1:6" x14ac:dyDescent="0.3">
      <c r="A60" s="280" t="s">
        <v>457</v>
      </c>
      <c r="B60" s="260" t="s">
        <v>461</v>
      </c>
      <c r="C60" s="261"/>
      <c r="D60" s="264" t="s">
        <v>462</v>
      </c>
      <c r="E60" s="253">
        <v>1128500</v>
      </c>
      <c r="F60" s="253"/>
    </row>
    <row r="61" spans="1:6" x14ac:dyDescent="0.3">
      <c r="A61" s="251"/>
      <c r="B61" s="260"/>
      <c r="C61" s="261" t="s">
        <v>458</v>
      </c>
      <c r="D61" s="264" t="s">
        <v>460</v>
      </c>
      <c r="E61" s="253"/>
      <c r="F61" s="253">
        <v>1128500</v>
      </c>
    </row>
    <row r="62" spans="1:6" x14ac:dyDescent="0.3">
      <c r="A62" s="251"/>
      <c r="B62" s="425" t="s">
        <v>459</v>
      </c>
      <c r="C62" s="426"/>
      <c r="D62" s="264"/>
      <c r="E62" s="253"/>
      <c r="F62" s="253"/>
    </row>
    <row r="63" spans="1:6" ht="15" thickBot="1" x14ac:dyDescent="0.35">
      <c r="A63" s="255"/>
      <c r="B63" s="256"/>
      <c r="C63" s="257"/>
      <c r="D63" s="281"/>
      <c r="E63" s="259"/>
      <c r="F63" s="259"/>
    </row>
    <row r="64" spans="1:6" x14ac:dyDescent="0.3">
      <c r="A64" s="251"/>
      <c r="B64" s="260"/>
      <c r="C64" s="261"/>
      <c r="D64" s="264"/>
      <c r="E64" s="253"/>
      <c r="F64" s="253"/>
    </row>
    <row r="65" spans="1:6" x14ac:dyDescent="0.3">
      <c r="A65" s="280" t="s">
        <v>457</v>
      </c>
      <c r="B65" s="260" t="s">
        <v>458</v>
      </c>
      <c r="C65" s="261"/>
      <c r="D65" s="264" t="s">
        <v>460</v>
      </c>
      <c r="E65" s="282">
        <v>22255981.5</v>
      </c>
      <c r="F65" s="253"/>
    </row>
    <row r="66" spans="1:6" x14ac:dyDescent="0.3">
      <c r="A66" s="280"/>
      <c r="B66" s="260"/>
      <c r="C66" s="261" t="s">
        <v>461</v>
      </c>
      <c r="D66" s="264" t="s">
        <v>462</v>
      </c>
      <c r="E66" s="253"/>
      <c r="F66" s="282">
        <v>22255981.5</v>
      </c>
    </row>
    <row r="67" spans="1:6" x14ac:dyDescent="0.3">
      <c r="A67" s="280"/>
      <c r="B67" s="427" t="s">
        <v>463</v>
      </c>
      <c r="C67" s="428"/>
      <c r="D67" s="264"/>
      <c r="E67" s="253"/>
      <c r="F67" s="253"/>
    </row>
    <row r="68" spans="1:6" ht="15" thickBot="1" x14ac:dyDescent="0.35">
      <c r="A68" s="255"/>
      <c r="B68" s="256"/>
      <c r="C68" s="257"/>
      <c r="D68" s="255"/>
      <c r="E68" s="259"/>
      <c r="F68" s="259"/>
    </row>
    <row r="69" spans="1:6" ht="15" thickBot="1" x14ac:dyDescent="0.35">
      <c r="A69" s="429" t="s">
        <v>436</v>
      </c>
      <c r="B69" s="430"/>
      <c r="C69" s="430"/>
      <c r="D69" s="431"/>
      <c r="E69" s="273">
        <f>SUM(E54:E68)</f>
        <v>24512981.5</v>
      </c>
      <c r="F69" s="273">
        <f>SUM(F54:F68)</f>
        <v>24512981.5</v>
      </c>
    </row>
    <row r="70" spans="1:6" ht="15" thickBot="1" x14ac:dyDescent="0.35">
      <c r="A70" s="429" t="s">
        <v>33</v>
      </c>
      <c r="B70" s="430"/>
      <c r="C70" s="430"/>
      <c r="D70" s="431"/>
      <c r="E70" s="273">
        <f>E51+E69</f>
        <v>9016576544.5</v>
      </c>
      <c r="F70" s="273">
        <f>F51+F69</f>
        <v>9016576544.5</v>
      </c>
    </row>
    <row r="71" spans="1:6" x14ac:dyDescent="0.3">
      <c r="A71" s="274"/>
      <c r="B71" s="274"/>
      <c r="C71" s="274"/>
      <c r="D71" s="274"/>
      <c r="E71" s="275"/>
      <c r="F71" s="275"/>
    </row>
    <row r="72" spans="1:6" x14ac:dyDescent="0.3">
      <c r="A72" s="274"/>
      <c r="B72" s="274"/>
      <c r="C72" s="274"/>
      <c r="D72" s="274"/>
      <c r="E72" s="275"/>
      <c r="F72" s="275"/>
    </row>
    <row r="73" spans="1:6" x14ac:dyDescent="0.3">
      <c r="D73" s="424" t="s">
        <v>437</v>
      </c>
      <c r="E73" s="424"/>
    </row>
    <row r="74" spans="1:6" x14ac:dyDescent="0.3">
      <c r="D74" s="276"/>
      <c r="E74" s="277"/>
    </row>
    <row r="75" spans="1:6" x14ac:dyDescent="0.3">
      <c r="D75" s="424" t="s">
        <v>47</v>
      </c>
      <c r="E75" s="424"/>
    </row>
    <row r="76" spans="1:6" x14ac:dyDescent="0.3">
      <c r="D76" s="424" t="s">
        <v>48</v>
      </c>
      <c r="E76" s="424"/>
    </row>
    <row r="77" spans="1:6" x14ac:dyDescent="0.3">
      <c r="D77" s="277"/>
      <c r="E77" s="277"/>
    </row>
    <row r="78" spans="1:6" x14ac:dyDescent="0.3">
      <c r="D78" s="278"/>
      <c r="E78"/>
    </row>
    <row r="79" spans="1:6" x14ac:dyDescent="0.3">
      <c r="D79" s="278"/>
      <c r="E79"/>
    </row>
    <row r="80" spans="1:6" x14ac:dyDescent="0.3">
      <c r="D80" s="432" t="s">
        <v>23</v>
      </c>
      <c r="E80" s="432"/>
    </row>
    <row r="81" spans="4:5" x14ac:dyDescent="0.3">
      <c r="D81" s="424" t="s">
        <v>207</v>
      </c>
      <c r="E81" s="424"/>
    </row>
  </sheetData>
  <mergeCells count="22">
    <mergeCell ref="A53:F53"/>
    <mergeCell ref="A2:F2"/>
    <mergeCell ref="A3:F3"/>
    <mergeCell ref="B5:C5"/>
    <mergeCell ref="A6:F6"/>
    <mergeCell ref="A51:D51"/>
    <mergeCell ref="D81:E81"/>
    <mergeCell ref="B14:C14"/>
    <mergeCell ref="B20:C20"/>
    <mergeCell ref="B26:C26"/>
    <mergeCell ref="B34:C34"/>
    <mergeCell ref="B40:C40"/>
    <mergeCell ref="B49:C49"/>
    <mergeCell ref="B57:C57"/>
    <mergeCell ref="B62:C62"/>
    <mergeCell ref="B67:C67"/>
    <mergeCell ref="A69:D69"/>
    <mergeCell ref="A70:D70"/>
    <mergeCell ref="D73:E73"/>
    <mergeCell ref="D75:E75"/>
    <mergeCell ref="D76:E76"/>
    <mergeCell ref="D80:E80"/>
  </mergeCells>
  <pageMargins left="0.7" right="0.7" top="0.75" bottom="0.75" header="0.3" footer="0.3"/>
  <pageSetup orientation="portrait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E28" sqref="E28"/>
    </sheetView>
  </sheetViews>
  <sheetFormatPr defaultColWidth="9.109375" defaultRowHeight="13.8" x14ac:dyDescent="0.25"/>
  <cols>
    <col min="1" max="1" width="7.33203125" style="141" customWidth="1"/>
    <col min="2" max="2" width="52" style="35" customWidth="1"/>
    <col min="3" max="3" width="22" style="35" customWidth="1"/>
    <col min="4" max="4" width="23.44140625" style="35" customWidth="1"/>
    <col min="5" max="5" width="21.88671875" style="35" customWidth="1"/>
    <col min="6" max="6" width="8.109375" style="35" customWidth="1"/>
    <col min="7" max="16384" width="9.109375" style="35"/>
  </cols>
  <sheetData>
    <row r="1" spans="1:6" x14ac:dyDescent="0.25">
      <c r="A1" s="354" t="s">
        <v>161</v>
      </c>
      <c r="B1" s="354"/>
      <c r="C1" s="354"/>
      <c r="D1" s="354"/>
      <c r="E1" s="354"/>
      <c r="F1" s="354"/>
    </row>
    <row r="2" spans="1:6" x14ac:dyDescent="0.25">
      <c r="A2" s="354" t="s">
        <v>162</v>
      </c>
      <c r="B2" s="354"/>
      <c r="C2" s="354"/>
      <c r="D2" s="354"/>
      <c r="E2" s="354"/>
      <c r="F2" s="354"/>
    </row>
    <row r="3" spans="1:6" x14ac:dyDescent="0.25">
      <c r="A3" s="354" t="s">
        <v>256</v>
      </c>
      <c r="B3" s="354"/>
      <c r="C3" s="354"/>
      <c r="D3" s="354"/>
      <c r="E3" s="354"/>
      <c r="F3" s="354"/>
    </row>
    <row r="4" spans="1:6" x14ac:dyDescent="0.25">
      <c r="A4" s="354" t="s">
        <v>373</v>
      </c>
      <c r="B4" s="354"/>
      <c r="C4" s="354"/>
      <c r="D4" s="354"/>
      <c r="E4" s="354"/>
      <c r="F4" s="354"/>
    </row>
    <row r="5" spans="1:6" x14ac:dyDescent="0.25">
      <c r="A5" s="354" t="s">
        <v>257</v>
      </c>
      <c r="B5" s="354"/>
      <c r="C5" s="354"/>
      <c r="D5" s="354"/>
      <c r="E5" s="354"/>
      <c r="F5" s="354"/>
    </row>
    <row r="6" spans="1:6" ht="14.4" thickBot="1" x14ac:dyDescent="0.3"/>
    <row r="7" spans="1:6" s="36" customFormat="1" ht="28.2" thickBot="1" x14ac:dyDescent="0.35">
      <c r="A7" s="142" t="s">
        <v>258</v>
      </c>
      <c r="B7" s="143" t="s">
        <v>259</v>
      </c>
      <c r="C7" s="143">
        <v>2017</v>
      </c>
      <c r="D7" s="143">
        <v>2016</v>
      </c>
      <c r="E7" s="143" t="s">
        <v>260</v>
      </c>
      <c r="F7" s="144" t="s">
        <v>171</v>
      </c>
    </row>
    <row r="8" spans="1:6" x14ac:dyDescent="0.25">
      <c r="A8" s="145"/>
      <c r="B8" s="146" t="s">
        <v>261</v>
      </c>
      <c r="C8" s="147"/>
      <c r="D8" s="147"/>
      <c r="E8" s="147"/>
      <c r="F8" s="148"/>
    </row>
    <row r="9" spans="1:6" x14ac:dyDescent="0.25">
      <c r="A9" s="149" t="s">
        <v>262</v>
      </c>
      <c r="B9" s="150" t="s">
        <v>173</v>
      </c>
      <c r="C9" s="151"/>
      <c r="D9" s="151"/>
      <c r="E9" s="151"/>
      <c r="F9" s="152"/>
    </row>
    <row r="10" spans="1:6" x14ac:dyDescent="0.25">
      <c r="A10" s="149" t="s">
        <v>263</v>
      </c>
      <c r="B10" s="150" t="s">
        <v>264</v>
      </c>
      <c r="C10" s="151"/>
      <c r="D10" s="151"/>
      <c r="E10" s="151"/>
      <c r="F10" s="152"/>
    </row>
    <row r="11" spans="1:6" x14ac:dyDescent="0.25">
      <c r="A11" s="153" t="s">
        <v>265</v>
      </c>
      <c r="B11" s="151" t="s">
        <v>266</v>
      </c>
      <c r="C11" s="151"/>
      <c r="D11" s="151"/>
      <c r="E11" s="151"/>
      <c r="F11" s="152"/>
    </row>
    <row r="12" spans="1:6" x14ac:dyDescent="0.25">
      <c r="A12" s="153" t="s">
        <v>267</v>
      </c>
      <c r="B12" s="151" t="s">
        <v>268</v>
      </c>
      <c r="C12" s="151"/>
      <c r="D12" s="151"/>
      <c r="E12" s="151"/>
      <c r="F12" s="152"/>
    </row>
    <row r="13" spans="1:6" x14ac:dyDescent="0.25">
      <c r="A13" s="153" t="s">
        <v>269</v>
      </c>
      <c r="B13" s="151" t="s">
        <v>270</v>
      </c>
      <c r="C13" s="151"/>
      <c r="D13" s="151"/>
      <c r="E13" s="151"/>
      <c r="F13" s="152"/>
    </row>
    <row r="14" spans="1:6" ht="14.4" thickBot="1" x14ac:dyDescent="0.3">
      <c r="A14" s="154" t="s">
        <v>271</v>
      </c>
      <c r="B14" s="155" t="s">
        <v>272</v>
      </c>
      <c r="C14" s="155"/>
      <c r="D14" s="155"/>
      <c r="E14" s="155"/>
      <c r="F14" s="156"/>
    </row>
    <row r="15" spans="1:6" ht="14.4" thickBot="1" x14ac:dyDescent="0.3">
      <c r="A15" s="157"/>
      <c r="B15" s="143" t="s">
        <v>182</v>
      </c>
      <c r="C15" s="158"/>
      <c r="D15" s="158"/>
      <c r="E15" s="158"/>
      <c r="F15" s="159"/>
    </row>
    <row r="16" spans="1:6" ht="14.4" thickBot="1" x14ac:dyDescent="0.3">
      <c r="A16" s="157"/>
      <c r="B16" s="143" t="s">
        <v>223</v>
      </c>
      <c r="C16" s="158"/>
      <c r="D16" s="158"/>
      <c r="E16" s="158"/>
      <c r="F16" s="159"/>
    </row>
    <row r="17" spans="1:6" x14ac:dyDescent="0.25">
      <c r="A17" s="160" t="s">
        <v>273</v>
      </c>
      <c r="B17" s="146" t="s">
        <v>274</v>
      </c>
      <c r="C17" s="147"/>
      <c r="D17" s="147"/>
      <c r="E17" s="147"/>
      <c r="F17" s="148"/>
    </row>
    <row r="18" spans="1:6" x14ac:dyDescent="0.25">
      <c r="A18" s="149" t="s">
        <v>275</v>
      </c>
      <c r="B18" s="150" t="s">
        <v>276</v>
      </c>
      <c r="C18" s="151"/>
      <c r="D18" s="151"/>
      <c r="E18" s="151"/>
      <c r="F18" s="152"/>
    </row>
    <row r="19" spans="1:6" x14ac:dyDescent="0.25">
      <c r="A19" s="153" t="s">
        <v>277</v>
      </c>
      <c r="B19" s="151" t="s">
        <v>278</v>
      </c>
      <c r="C19" s="151"/>
      <c r="D19" s="151"/>
      <c r="E19" s="151"/>
      <c r="F19" s="152"/>
    </row>
    <row r="20" spans="1:6" x14ac:dyDescent="0.25">
      <c r="A20" s="153" t="s">
        <v>279</v>
      </c>
      <c r="B20" s="151" t="s">
        <v>280</v>
      </c>
      <c r="C20" s="161">
        <v>1562351290</v>
      </c>
      <c r="D20" s="161"/>
      <c r="E20" s="161"/>
      <c r="F20" s="162"/>
    </row>
    <row r="21" spans="1:6" x14ac:dyDescent="0.25">
      <c r="A21" s="153" t="s">
        <v>281</v>
      </c>
      <c r="B21" s="151" t="s">
        <v>282</v>
      </c>
      <c r="C21" s="161"/>
      <c r="D21" s="161"/>
      <c r="E21" s="161"/>
      <c r="F21" s="162"/>
    </row>
    <row r="22" spans="1:6" ht="14.4" thickBot="1" x14ac:dyDescent="0.3">
      <c r="A22" s="154" t="s">
        <v>283</v>
      </c>
      <c r="B22" s="155" t="s">
        <v>284</v>
      </c>
      <c r="C22" s="163"/>
      <c r="D22" s="163"/>
      <c r="E22" s="163"/>
      <c r="F22" s="164"/>
    </row>
    <row r="23" spans="1:6" ht="14.4" thickBot="1" x14ac:dyDescent="0.3">
      <c r="A23" s="157"/>
      <c r="B23" s="165" t="s">
        <v>285</v>
      </c>
      <c r="C23" s="166">
        <f>SUM(C19:C22)</f>
        <v>1562351290</v>
      </c>
      <c r="D23" s="167"/>
      <c r="E23" s="167"/>
      <c r="F23" s="168"/>
    </row>
    <row r="24" spans="1:6" ht="14.4" thickBot="1" x14ac:dyDescent="0.3">
      <c r="A24" s="157"/>
      <c r="B24" s="165" t="s">
        <v>286</v>
      </c>
      <c r="C24" s="166">
        <f>C23</f>
        <v>1562351290</v>
      </c>
      <c r="D24" s="167"/>
      <c r="E24" s="167"/>
      <c r="F24" s="168"/>
    </row>
    <row r="25" spans="1:6" ht="14.4" thickBot="1" x14ac:dyDescent="0.3">
      <c r="A25" s="157"/>
      <c r="B25" s="165" t="s">
        <v>287</v>
      </c>
      <c r="C25" s="166">
        <f>C15-C24</f>
        <v>-1562351290</v>
      </c>
      <c r="D25" s="167"/>
      <c r="E25" s="167"/>
      <c r="F25" s="168"/>
    </row>
    <row r="27" spans="1:6" x14ac:dyDescent="0.25">
      <c r="E27" s="18" t="s">
        <v>464</v>
      </c>
    </row>
    <row r="28" spans="1:6" x14ac:dyDescent="0.25">
      <c r="E28" s="18" t="s">
        <v>47</v>
      </c>
    </row>
    <row r="29" spans="1:6" x14ac:dyDescent="0.25">
      <c r="E29" s="18" t="s">
        <v>48</v>
      </c>
    </row>
    <row r="30" spans="1:6" x14ac:dyDescent="0.25">
      <c r="E30" s="18"/>
    </row>
    <row r="31" spans="1:6" x14ac:dyDescent="0.25">
      <c r="E31" s="18"/>
    </row>
    <row r="32" spans="1:6" x14ac:dyDescent="0.25">
      <c r="E32" s="18"/>
    </row>
    <row r="33" spans="5:5" s="35" customFormat="1" x14ac:dyDescent="0.25">
      <c r="E33" s="63" t="s">
        <v>23</v>
      </c>
    </row>
    <row r="34" spans="5:5" s="35" customFormat="1" x14ac:dyDescent="0.25">
      <c r="E34" s="18" t="s">
        <v>207</v>
      </c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opLeftCell="A13" workbookViewId="0">
      <selection activeCell="D71" sqref="D71"/>
    </sheetView>
  </sheetViews>
  <sheetFormatPr defaultColWidth="9.109375" defaultRowHeight="13.8" x14ac:dyDescent="0.25"/>
  <cols>
    <col min="1" max="1" width="1.33203125" style="1" customWidth="1"/>
    <col min="2" max="2" width="49" style="1" customWidth="1"/>
    <col min="3" max="3" width="21.109375" style="1" customWidth="1"/>
    <col min="4" max="4" width="4.109375" style="1" customWidth="1"/>
    <col min="5" max="5" width="21" style="1" customWidth="1"/>
    <col min="6" max="6" width="14.33203125" style="1" bestFit="1" customWidth="1"/>
    <col min="7" max="8" width="9.109375" style="1"/>
    <col min="9" max="9" width="16.6640625" style="1" bestFit="1" customWidth="1"/>
    <col min="10" max="16384" width="9.109375" style="1"/>
  </cols>
  <sheetData>
    <row r="1" spans="1:5" x14ac:dyDescent="0.25">
      <c r="A1" s="319" t="s">
        <v>161</v>
      </c>
      <c r="B1" s="319"/>
      <c r="C1" s="319"/>
      <c r="D1" s="319"/>
      <c r="E1" s="319"/>
    </row>
    <row r="2" spans="1:5" x14ac:dyDescent="0.25">
      <c r="A2" s="319" t="s">
        <v>288</v>
      </c>
      <c r="B2" s="319"/>
      <c r="C2" s="319"/>
      <c r="D2" s="319"/>
      <c r="E2" s="319"/>
    </row>
    <row r="3" spans="1:5" x14ac:dyDescent="0.25">
      <c r="A3" s="319" t="s">
        <v>162</v>
      </c>
      <c r="B3" s="319"/>
      <c r="C3" s="319"/>
      <c r="D3" s="319"/>
      <c r="E3" s="319"/>
    </row>
    <row r="4" spans="1:5" x14ac:dyDescent="0.25">
      <c r="A4" s="319" t="s">
        <v>374</v>
      </c>
      <c r="B4" s="319"/>
      <c r="C4" s="319"/>
      <c r="D4" s="319"/>
      <c r="E4" s="319"/>
    </row>
    <row r="5" spans="1:5" ht="14.4" thickBot="1" x14ac:dyDescent="0.3"/>
    <row r="6" spans="1:5" x14ac:dyDescent="0.25">
      <c r="A6" s="374" t="s">
        <v>84</v>
      </c>
      <c r="B6" s="375"/>
      <c r="C6" s="375">
        <v>2017</v>
      </c>
      <c r="D6" s="378">
        <v>2016</v>
      </c>
      <c r="E6" s="379"/>
    </row>
    <row r="7" spans="1:5" ht="14.4" thickBot="1" x14ac:dyDescent="0.3">
      <c r="A7" s="376"/>
      <c r="B7" s="377"/>
      <c r="C7" s="377"/>
      <c r="D7" s="380" t="s">
        <v>289</v>
      </c>
      <c r="E7" s="381"/>
    </row>
    <row r="8" spans="1:5" x14ac:dyDescent="0.25">
      <c r="A8" s="366" t="s">
        <v>290</v>
      </c>
      <c r="B8" s="367"/>
      <c r="C8" s="169"/>
      <c r="D8" s="170"/>
      <c r="E8" s="171"/>
    </row>
    <row r="9" spans="1:5" x14ac:dyDescent="0.25">
      <c r="A9" s="361" t="s">
        <v>291</v>
      </c>
      <c r="B9" s="362"/>
      <c r="C9" s="172"/>
      <c r="D9" s="173"/>
      <c r="E9" s="174"/>
    </row>
    <row r="10" spans="1:5" x14ac:dyDescent="0.25">
      <c r="A10" s="361" t="s">
        <v>292</v>
      </c>
      <c r="B10" s="362"/>
      <c r="C10" s="172">
        <f>SUM(C11:C14)</f>
        <v>365421250</v>
      </c>
      <c r="D10" s="173"/>
      <c r="E10" s="174"/>
    </row>
    <row r="11" spans="1:5" x14ac:dyDescent="0.25">
      <c r="A11" s="175"/>
      <c r="B11" s="7" t="s">
        <v>293</v>
      </c>
      <c r="C11" s="31">
        <v>365421250</v>
      </c>
      <c r="D11" s="176"/>
      <c r="E11" s="177"/>
    </row>
    <row r="12" spans="1:5" x14ac:dyDescent="0.25">
      <c r="A12" s="175"/>
      <c r="B12" s="7" t="s">
        <v>294</v>
      </c>
      <c r="C12" s="31"/>
      <c r="D12" s="176"/>
      <c r="E12" s="177"/>
    </row>
    <row r="13" spans="1:5" x14ac:dyDescent="0.25">
      <c r="A13" s="175"/>
      <c r="B13" s="7" t="s">
        <v>295</v>
      </c>
      <c r="C13" s="31"/>
      <c r="D13" s="176"/>
      <c r="E13" s="177"/>
    </row>
    <row r="14" spans="1:5" x14ac:dyDescent="0.25">
      <c r="A14" s="175"/>
      <c r="B14" s="7" t="s">
        <v>296</v>
      </c>
      <c r="C14" s="31"/>
      <c r="D14" s="176"/>
      <c r="E14" s="177"/>
    </row>
    <row r="15" spans="1:5" x14ac:dyDescent="0.25">
      <c r="A15" s="361" t="s">
        <v>297</v>
      </c>
      <c r="B15" s="362"/>
      <c r="C15" s="31"/>
      <c r="D15" s="176"/>
      <c r="E15" s="177"/>
    </row>
    <row r="16" spans="1:5" x14ac:dyDescent="0.25">
      <c r="A16" s="175"/>
      <c r="B16" s="7" t="s">
        <v>298</v>
      </c>
      <c r="C16" s="31"/>
      <c r="D16" s="176"/>
      <c r="E16" s="177"/>
    </row>
    <row r="17" spans="1:9" x14ac:dyDescent="0.25">
      <c r="A17" s="175"/>
      <c r="B17" s="7" t="s">
        <v>299</v>
      </c>
      <c r="C17" s="31"/>
      <c r="D17" s="176"/>
      <c r="E17" s="177"/>
    </row>
    <row r="18" spans="1:9" x14ac:dyDescent="0.25">
      <c r="A18" s="175"/>
      <c r="B18" s="7" t="s">
        <v>300</v>
      </c>
      <c r="C18" s="31"/>
      <c r="D18" s="176"/>
      <c r="E18" s="177"/>
    </row>
    <row r="19" spans="1:9" x14ac:dyDescent="0.25">
      <c r="A19" s="175"/>
      <c r="B19" s="7" t="s">
        <v>301</v>
      </c>
      <c r="C19" s="31"/>
      <c r="D19" s="176"/>
      <c r="E19" s="177"/>
    </row>
    <row r="20" spans="1:9" x14ac:dyDescent="0.25">
      <c r="A20" s="175"/>
      <c r="B20" s="7" t="s">
        <v>302</v>
      </c>
      <c r="C20" s="31"/>
      <c r="D20" s="176"/>
      <c r="E20" s="177"/>
      <c r="I20" s="178"/>
    </row>
    <row r="21" spans="1:9" x14ac:dyDescent="0.25">
      <c r="A21" s="175"/>
      <c r="B21" s="7" t="s">
        <v>303</v>
      </c>
      <c r="C21" s="31"/>
      <c r="D21" s="176"/>
      <c r="E21" s="177"/>
      <c r="I21" s="178"/>
    </row>
    <row r="22" spans="1:9" x14ac:dyDescent="0.25">
      <c r="A22" s="175"/>
      <c r="B22" s="7" t="s">
        <v>304</v>
      </c>
      <c r="C22" s="31"/>
      <c r="D22" s="176"/>
      <c r="E22" s="177"/>
      <c r="I22" s="178"/>
    </row>
    <row r="23" spans="1:9" x14ac:dyDescent="0.25">
      <c r="A23" s="175"/>
      <c r="B23" s="7" t="s">
        <v>305</v>
      </c>
      <c r="C23" s="31"/>
      <c r="D23" s="176"/>
      <c r="E23" s="177"/>
    </row>
    <row r="24" spans="1:9" x14ac:dyDescent="0.25">
      <c r="A24" s="368" t="s">
        <v>306</v>
      </c>
      <c r="B24" s="369"/>
      <c r="C24" s="31"/>
      <c r="D24" s="176"/>
      <c r="E24" s="177"/>
    </row>
    <row r="25" spans="1:9" ht="14.4" thickBot="1" x14ac:dyDescent="0.3">
      <c r="A25" s="370" t="s">
        <v>307</v>
      </c>
      <c r="B25" s="371"/>
      <c r="C25" s="179">
        <v>2826000</v>
      </c>
      <c r="D25" s="180"/>
      <c r="E25" s="181"/>
    </row>
    <row r="26" spans="1:9" ht="14.4" thickBot="1" x14ac:dyDescent="0.3">
      <c r="A26" s="372" t="s">
        <v>308</v>
      </c>
      <c r="B26" s="373"/>
      <c r="C26" s="182">
        <f>SUM(C25+C10)</f>
        <v>368247250</v>
      </c>
      <c r="D26" s="183"/>
      <c r="E26" s="184"/>
    </row>
    <row r="27" spans="1:9" x14ac:dyDescent="0.25">
      <c r="A27" s="357" t="s">
        <v>309</v>
      </c>
      <c r="B27" s="358"/>
      <c r="C27" s="185"/>
      <c r="D27" s="186"/>
      <c r="E27" s="187"/>
    </row>
    <row r="28" spans="1:9" x14ac:dyDescent="0.25">
      <c r="A28" s="175"/>
      <c r="B28" s="7" t="s">
        <v>77</v>
      </c>
      <c r="C28" s="31">
        <v>960000000</v>
      </c>
      <c r="D28" s="176"/>
      <c r="E28" s="177"/>
    </row>
    <row r="29" spans="1:9" x14ac:dyDescent="0.25">
      <c r="A29" s="175"/>
      <c r="B29" s="7" t="s">
        <v>78</v>
      </c>
      <c r="C29" s="31">
        <v>4358262613</v>
      </c>
      <c r="D29" s="176"/>
      <c r="E29" s="177"/>
    </row>
    <row r="30" spans="1:9" x14ac:dyDescent="0.25">
      <c r="A30" s="175"/>
      <c r="B30" s="7" t="s">
        <v>79</v>
      </c>
      <c r="C30" s="31">
        <v>3492303450</v>
      </c>
      <c r="D30" s="176"/>
      <c r="E30" s="177"/>
    </row>
    <row r="31" spans="1:9" x14ac:dyDescent="0.25">
      <c r="A31" s="175"/>
      <c r="B31" s="7" t="s">
        <v>310</v>
      </c>
      <c r="C31" s="31"/>
      <c r="D31" s="176"/>
      <c r="E31" s="177"/>
    </row>
    <row r="32" spans="1:9" x14ac:dyDescent="0.25">
      <c r="A32" s="175"/>
      <c r="B32" s="7" t="s">
        <v>81</v>
      </c>
      <c r="C32" s="31"/>
      <c r="D32" s="176"/>
      <c r="E32" s="177"/>
    </row>
    <row r="33" spans="1:5" x14ac:dyDescent="0.25">
      <c r="A33" s="175"/>
      <c r="B33" s="7" t="s">
        <v>311</v>
      </c>
      <c r="C33" s="31"/>
      <c r="D33" s="176"/>
      <c r="E33" s="177"/>
    </row>
    <row r="34" spans="1:5" x14ac:dyDescent="0.25">
      <c r="A34" s="361" t="s">
        <v>312</v>
      </c>
      <c r="B34" s="369"/>
      <c r="C34" s="31"/>
      <c r="D34" s="176"/>
      <c r="E34" s="177"/>
    </row>
    <row r="35" spans="1:5" x14ac:dyDescent="0.25">
      <c r="A35" s="175"/>
      <c r="B35" s="7" t="s">
        <v>313</v>
      </c>
      <c r="C35" s="188">
        <v>-2127618308</v>
      </c>
      <c r="D35" s="189"/>
      <c r="E35" s="177"/>
    </row>
    <row r="36" spans="1:5" x14ac:dyDescent="0.25">
      <c r="A36" s="175"/>
      <c r="B36" s="7" t="s">
        <v>314</v>
      </c>
      <c r="C36" s="31">
        <v>-103482499</v>
      </c>
      <c r="D36" s="176"/>
      <c r="E36" s="177"/>
    </row>
    <row r="37" spans="1:5" x14ac:dyDescent="0.25">
      <c r="A37" s="175"/>
      <c r="B37" s="190" t="s">
        <v>315</v>
      </c>
      <c r="C37" s="31"/>
      <c r="D37" s="176"/>
      <c r="E37" s="177"/>
    </row>
    <row r="38" spans="1:5" ht="14.4" thickBot="1" x14ac:dyDescent="0.3">
      <c r="A38" s="191"/>
      <c r="B38" s="192" t="s">
        <v>316</v>
      </c>
      <c r="C38" s="179"/>
      <c r="D38" s="180"/>
      <c r="E38" s="181"/>
    </row>
    <row r="39" spans="1:5" ht="14.4" thickBot="1" x14ac:dyDescent="0.3">
      <c r="A39" s="372" t="s">
        <v>317</v>
      </c>
      <c r="B39" s="373"/>
      <c r="C39" s="193">
        <f>SUM(C27:C38)</f>
        <v>6579465256</v>
      </c>
      <c r="D39" s="194"/>
      <c r="E39" s="184"/>
    </row>
    <row r="40" spans="1:5" x14ac:dyDescent="0.25">
      <c r="A40" s="357" t="s">
        <v>318</v>
      </c>
      <c r="B40" s="358"/>
      <c r="C40" s="195"/>
      <c r="D40" s="196"/>
      <c r="E40" s="187"/>
    </row>
    <row r="41" spans="1:5" x14ac:dyDescent="0.25">
      <c r="A41" s="361" t="s">
        <v>319</v>
      </c>
      <c r="B41" s="362"/>
      <c r="C41" s="31"/>
      <c r="D41" s="176"/>
      <c r="E41" s="177"/>
    </row>
    <row r="42" spans="1:5" x14ac:dyDescent="0.25">
      <c r="A42" s="197"/>
      <c r="B42" s="198" t="s">
        <v>319</v>
      </c>
      <c r="C42" s="31">
        <v>424520000</v>
      </c>
      <c r="D42" s="176"/>
      <c r="E42" s="177"/>
    </row>
    <row r="43" spans="1:5" x14ac:dyDescent="0.25">
      <c r="A43" s="175"/>
      <c r="B43" s="7" t="s">
        <v>320</v>
      </c>
      <c r="C43" s="31">
        <v>-233008000</v>
      </c>
      <c r="D43" s="176"/>
      <c r="E43" s="177"/>
    </row>
    <row r="44" spans="1:5" x14ac:dyDescent="0.25">
      <c r="A44" s="361" t="s">
        <v>321</v>
      </c>
      <c r="B44" s="362"/>
      <c r="C44" s="31"/>
      <c r="D44" s="176"/>
      <c r="E44" s="177"/>
    </row>
    <row r="45" spans="1:5" x14ac:dyDescent="0.25">
      <c r="A45" s="175"/>
      <c r="B45" s="7" t="s">
        <v>322</v>
      </c>
      <c r="C45" s="31"/>
      <c r="D45" s="176"/>
      <c r="E45" s="177"/>
    </row>
    <row r="46" spans="1:5" x14ac:dyDescent="0.25">
      <c r="A46" s="175"/>
      <c r="B46" s="7" t="s">
        <v>323</v>
      </c>
      <c r="C46" s="31"/>
      <c r="D46" s="176"/>
      <c r="E46" s="177"/>
    </row>
    <row r="47" spans="1:5" x14ac:dyDescent="0.25">
      <c r="A47" s="175"/>
      <c r="B47" s="7" t="s">
        <v>324</v>
      </c>
      <c r="C47" s="31"/>
      <c r="D47" s="176"/>
      <c r="E47" s="177"/>
    </row>
    <row r="48" spans="1:5" ht="14.4" thickBot="1" x14ac:dyDescent="0.3">
      <c r="A48" s="191"/>
      <c r="B48" s="199" t="s">
        <v>325</v>
      </c>
      <c r="C48" s="179"/>
      <c r="D48" s="180"/>
      <c r="E48" s="181"/>
    </row>
    <row r="49" spans="1:6" ht="14.4" thickBot="1" x14ac:dyDescent="0.3">
      <c r="A49" s="359" t="s">
        <v>326</v>
      </c>
      <c r="B49" s="363"/>
      <c r="C49" s="200">
        <f>SUM(C42:C48)</f>
        <v>191512000</v>
      </c>
      <c r="D49" s="201"/>
      <c r="E49" s="202"/>
    </row>
    <row r="50" spans="1:6" ht="15" thickTop="1" thickBot="1" x14ac:dyDescent="0.3">
      <c r="A50" s="355" t="s">
        <v>327</v>
      </c>
      <c r="B50" s="356"/>
      <c r="C50" s="203">
        <f>C49+C39+C26</f>
        <v>7139224506</v>
      </c>
      <c r="D50" s="204"/>
      <c r="E50" s="205"/>
    </row>
    <row r="51" spans="1:6" ht="14.4" thickTop="1" x14ac:dyDescent="0.25">
      <c r="A51" s="357" t="s">
        <v>328</v>
      </c>
      <c r="B51" s="358"/>
      <c r="C51" s="195"/>
      <c r="D51" s="196"/>
      <c r="E51" s="187"/>
    </row>
    <row r="52" spans="1:6" x14ac:dyDescent="0.25">
      <c r="A52" s="361" t="s">
        <v>329</v>
      </c>
      <c r="B52" s="362"/>
      <c r="C52" s="31"/>
      <c r="D52" s="176"/>
      <c r="E52" s="177"/>
    </row>
    <row r="53" spans="1:6" x14ac:dyDescent="0.25">
      <c r="A53" s="13" t="s">
        <v>330</v>
      </c>
      <c r="B53" s="4"/>
      <c r="C53" s="31"/>
      <c r="D53" s="176"/>
      <c r="E53" s="177"/>
    </row>
    <row r="54" spans="1:6" x14ac:dyDescent="0.25">
      <c r="A54" s="13" t="s">
        <v>331</v>
      </c>
      <c r="B54" s="4"/>
      <c r="C54" s="31"/>
      <c r="D54" s="176"/>
      <c r="E54" s="177"/>
    </row>
    <row r="55" spans="1:6" x14ac:dyDescent="0.25">
      <c r="A55" s="206" t="s">
        <v>332</v>
      </c>
      <c r="B55" s="4"/>
      <c r="C55" s="31"/>
      <c r="D55" s="176"/>
      <c r="E55" s="177"/>
    </row>
    <row r="56" spans="1:6" x14ac:dyDescent="0.25">
      <c r="A56" s="175"/>
      <c r="B56" s="7" t="s">
        <v>333</v>
      </c>
      <c r="C56" s="31"/>
      <c r="D56" s="176"/>
      <c r="E56" s="177"/>
    </row>
    <row r="57" spans="1:6" x14ac:dyDescent="0.25">
      <c r="A57" s="175"/>
      <c r="B57" s="7" t="s">
        <v>334</v>
      </c>
      <c r="C57" s="31"/>
      <c r="D57" s="176"/>
      <c r="E57" s="177"/>
    </row>
    <row r="58" spans="1:6" ht="14.4" thickBot="1" x14ac:dyDescent="0.3">
      <c r="A58" s="191"/>
      <c r="B58" s="199" t="s">
        <v>335</v>
      </c>
      <c r="C58" s="179"/>
      <c r="D58" s="180"/>
      <c r="E58" s="181"/>
    </row>
    <row r="59" spans="1:6" ht="14.4" thickBot="1" x14ac:dyDescent="0.3">
      <c r="A59" s="364" t="s">
        <v>336</v>
      </c>
      <c r="B59" s="365"/>
      <c r="C59" s="207"/>
      <c r="D59" s="208"/>
      <c r="E59" s="209"/>
    </row>
    <row r="60" spans="1:6" ht="15" thickTop="1" thickBot="1" x14ac:dyDescent="0.3">
      <c r="A60" s="355" t="s">
        <v>337</v>
      </c>
      <c r="B60" s="356"/>
      <c r="C60" s="210"/>
      <c r="D60" s="211"/>
      <c r="E60" s="205"/>
    </row>
    <row r="61" spans="1:6" ht="14.4" thickTop="1" x14ac:dyDescent="0.25">
      <c r="A61" s="357" t="s">
        <v>338</v>
      </c>
      <c r="B61" s="358"/>
      <c r="C61" s="195"/>
      <c r="D61" s="196"/>
      <c r="E61" s="187"/>
    </row>
    <row r="62" spans="1:6" x14ac:dyDescent="0.25">
      <c r="A62" s="191"/>
      <c r="B62" s="199" t="s">
        <v>339</v>
      </c>
      <c r="C62" s="212">
        <v>6525128756</v>
      </c>
      <c r="D62" s="213"/>
      <c r="E62" s="181"/>
      <c r="F62" s="214"/>
    </row>
    <row r="63" spans="1:6" x14ac:dyDescent="0.25">
      <c r="A63" s="215"/>
      <c r="B63" s="216" t="s">
        <v>340</v>
      </c>
      <c r="C63" s="217">
        <v>-1562351290</v>
      </c>
      <c r="D63" s="218"/>
      <c r="E63" s="219"/>
      <c r="F63" s="214"/>
    </row>
    <row r="64" spans="1:6" x14ac:dyDescent="0.25">
      <c r="A64" s="215"/>
      <c r="B64" s="216" t="s">
        <v>341</v>
      </c>
      <c r="C64" s="217">
        <v>1811025790</v>
      </c>
      <c r="D64" s="218"/>
      <c r="E64" s="219"/>
    </row>
    <row r="65" spans="1:5" x14ac:dyDescent="0.25">
      <c r="A65" s="215"/>
      <c r="B65" s="216" t="s">
        <v>342</v>
      </c>
      <c r="C65" s="217">
        <v>-1811025790</v>
      </c>
      <c r="D65" s="218"/>
      <c r="E65" s="219"/>
    </row>
    <row r="66" spans="1:5" ht="14.4" thickBot="1" x14ac:dyDescent="0.3">
      <c r="A66" s="215"/>
      <c r="B66" s="216" t="s">
        <v>343</v>
      </c>
      <c r="C66" s="217">
        <v>2176447040</v>
      </c>
      <c r="D66" s="218"/>
      <c r="E66" s="219"/>
    </row>
    <row r="67" spans="1:5" ht="14.4" thickBot="1" x14ac:dyDescent="0.3">
      <c r="A67" s="359" t="s">
        <v>344</v>
      </c>
      <c r="B67" s="360"/>
      <c r="C67" s="200">
        <f>SUM(C62:C66)</f>
        <v>7139224506</v>
      </c>
      <c r="D67" s="201"/>
      <c r="E67" s="202"/>
    </row>
    <row r="68" spans="1:5" ht="15" thickTop="1" thickBot="1" x14ac:dyDescent="0.3">
      <c r="A68" s="355" t="s">
        <v>345</v>
      </c>
      <c r="B68" s="356"/>
      <c r="C68" s="220">
        <f>C60+C67</f>
        <v>7139224506</v>
      </c>
      <c r="D68" s="221"/>
      <c r="E68" s="205"/>
    </row>
    <row r="69" spans="1:5" ht="14.4" thickTop="1" x14ac:dyDescent="0.25"/>
    <row r="70" spans="1:5" x14ac:dyDescent="0.25">
      <c r="C70" s="18"/>
      <c r="D70" s="18" t="s">
        <v>464</v>
      </c>
      <c r="E70" s="24"/>
    </row>
    <row r="71" spans="1:5" x14ac:dyDescent="0.25">
      <c r="C71" s="18"/>
      <c r="D71" s="18" t="s">
        <v>47</v>
      </c>
      <c r="E71" s="139"/>
    </row>
    <row r="72" spans="1:5" x14ac:dyDescent="0.25">
      <c r="C72" s="18"/>
      <c r="D72" s="18" t="s">
        <v>48</v>
      </c>
      <c r="E72" s="24"/>
    </row>
    <row r="73" spans="1:5" x14ac:dyDescent="0.25">
      <c r="C73" s="18"/>
      <c r="D73" s="18"/>
    </row>
    <row r="74" spans="1:5" x14ac:dyDescent="0.25">
      <c r="C74" s="18"/>
      <c r="D74" s="18"/>
    </row>
    <row r="75" spans="1:5" x14ac:dyDescent="0.25">
      <c r="C75" s="18"/>
      <c r="D75" s="18"/>
    </row>
    <row r="76" spans="1:5" x14ac:dyDescent="0.25">
      <c r="C76" s="63"/>
      <c r="D76" s="63" t="s">
        <v>23</v>
      </c>
      <c r="E76" s="25"/>
    </row>
    <row r="77" spans="1:5" x14ac:dyDescent="0.25">
      <c r="C77" s="18"/>
      <c r="D77" s="18" t="s">
        <v>207</v>
      </c>
      <c r="E77" s="24"/>
    </row>
  </sheetData>
  <mergeCells count="30">
    <mergeCell ref="A1:E1"/>
    <mergeCell ref="A2:E2"/>
    <mergeCell ref="A3:E3"/>
    <mergeCell ref="A4:E4"/>
    <mergeCell ref="A6:B7"/>
    <mergeCell ref="C6:C7"/>
    <mergeCell ref="D6:E6"/>
    <mergeCell ref="D7:E7"/>
    <mergeCell ref="A41:B41"/>
    <mergeCell ref="A8:B8"/>
    <mergeCell ref="A9:B9"/>
    <mergeCell ref="A10:B10"/>
    <mergeCell ref="A15:B15"/>
    <mergeCell ref="A24:B24"/>
    <mergeCell ref="A25:B25"/>
    <mergeCell ref="A26:B26"/>
    <mergeCell ref="A27:B27"/>
    <mergeCell ref="A34:B34"/>
    <mergeCell ref="A39:B39"/>
    <mergeCell ref="A40:B40"/>
    <mergeCell ref="A60:B60"/>
    <mergeCell ref="A61:B61"/>
    <mergeCell ref="A67:B67"/>
    <mergeCell ref="A68:B68"/>
    <mergeCell ref="A44:B44"/>
    <mergeCell ref="A49:B49"/>
    <mergeCell ref="A50:B50"/>
    <mergeCell ref="A51:B51"/>
    <mergeCell ref="A52:B52"/>
    <mergeCell ref="A59:B5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D32" sqref="D32"/>
    </sheetView>
  </sheetViews>
  <sheetFormatPr defaultColWidth="9.109375" defaultRowHeight="13.8" x14ac:dyDescent="0.25"/>
  <cols>
    <col min="1" max="1" width="7.88671875" style="1" customWidth="1"/>
    <col min="2" max="2" width="3.33203125" style="1" customWidth="1"/>
    <col min="3" max="3" width="48.88671875" style="1" customWidth="1"/>
    <col min="4" max="4" width="18.44140625" style="1" customWidth="1"/>
    <col min="5" max="5" width="18.109375" style="1" customWidth="1"/>
    <col min="6" max="6" width="14.6640625" style="1" bestFit="1" customWidth="1"/>
    <col min="7" max="16384" width="9.109375" style="1"/>
  </cols>
  <sheetData>
    <row r="1" spans="1:6" x14ac:dyDescent="0.25">
      <c r="A1" s="319" t="s">
        <v>161</v>
      </c>
      <c r="B1" s="319"/>
      <c r="C1" s="319"/>
      <c r="D1" s="319"/>
      <c r="E1" s="319"/>
    </row>
    <row r="2" spans="1:6" x14ac:dyDescent="0.25">
      <c r="A2" s="319" t="s">
        <v>346</v>
      </c>
      <c r="B2" s="319"/>
      <c r="C2" s="319"/>
      <c r="D2" s="319"/>
      <c r="E2" s="319"/>
    </row>
    <row r="3" spans="1:6" x14ac:dyDescent="0.25">
      <c r="A3" s="319" t="s">
        <v>347</v>
      </c>
      <c r="B3" s="319"/>
      <c r="C3" s="319"/>
      <c r="D3" s="319"/>
      <c r="E3" s="319"/>
    </row>
    <row r="4" spans="1:6" x14ac:dyDescent="0.25">
      <c r="A4" s="319" t="s">
        <v>375</v>
      </c>
      <c r="B4" s="319"/>
      <c r="C4" s="319"/>
      <c r="D4" s="319"/>
      <c r="E4" s="319"/>
    </row>
    <row r="5" spans="1:6" ht="14.4" thickBot="1" x14ac:dyDescent="0.3"/>
    <row r="6" spans="1:6" ht="14.4" thickBot="1" x14ac:dyDescent="0.3">
      <c r="A6" s="222" t="s">
        <v>348</v>
      </c>
      <c r="B6" s="223"/>
      <c r="C6" s="223" t="s">
        <v>84</v>
      </c>
      <c r="D6" s="223" t="s">
        <v>349</v>
      </c>
      <c r="E6" s="224" t="s">
        <v>350</v>
      </c>
    </row>
    <row r="7" spans="1:6" x14ac:dyDescent="0.25">
      <c r="A7" s="225">
        <v>1</v>
      </c>
      <c r="B7" s="226"/>
      <c r="C7" s="226" t="s">
        <v>351</v>
      </c>
      <c r="D7" s="227">
        <v>6525128756</v>
      </c>
      <c r="E7" s="228"/>
      <c r="F7" s="229"/>
    </row>
    <row r="8" spans="1:6" x14ac:dyDescent="0.25">
      <c r="A8" s="230">
        <v>2</v>
      </c>
      <c r="B8" s="231"/>
      <c r="C8" s="231" t="s">
        <v>352</v>
      </c>
      <c r="D8" s="31">
        <v>-1562351290</v>
      </c>
      <c r="E8" s="32"/>
      <c r="F8" s="229"/>
    </row>
    <row r="9" spans="1:6" x14ac:dyDescent="0.25">
      <c r="A9" s="230">
        <v>3</v>
      </c>
      <c r="B9" s="231"/>
      <c r="C9" s="231" t="s">
        <v>343</v>
      </c>
      <c r="D9" s="31">
        <v>2176447040</v>
      </c>
      <c r="E9" s="32"/>
      <c r="F9" s="229"/>
    </row>
    <row r="10" spans="1:6" ht="27.6" x14ac:dyDescent="0.25">
      <c r="A10" s="230">
        <v>4</v>
      </c>
      <c r="B10" s="231"/>
      <c r="C10" s="232" t="s">
        <v>353</v>
      </c>
      <c r="D10" s="31"/>
      <c r="E10" s="32"/>
      <c r="F10" s="229"/>
    </row>
    <row r="11" spans="1:6" x14ac:dyDescent="0.25">
      <c r="A11" s="20"/>
      <c r="B11" s="4"/>
      <c r="C11" s="54" t="s">
        <v>354</v>
      </c>
      <c r="D11" s="31"/>
      <c r="E11" s="32"/>
      <c r="F11" s="229"/>
    </row>
    <row r="12" spans="1:6" x14ac:dyDescent="0.25">
      <c r="A12" s="20"/>
      <c r="B12" s="233" t="s">
        <v>355</v>
      </c>
      <c r="C12" s="231" t="s">
        <v>356</v>
      </c>
      <c r="D12" s="31"/>
      <c r="E12" s="32"/>
      <c r="F12" s="229"/>
    </row>
    <row r="13" spans="1:6" x14ac:dyDescent="0.25">
      <c r="A13" s="20"/>
      <c r="B13" s="233" t="s">
        <v>357</v>
      </c>
      <c r="C13" s="231" t="s">
        <v>358</v>
      </c>
      <c r="D13" s="31"/>
      <c r="E13" s="32"/>
      <c r="F13" s="229"/>
    </row>
    <row r="14" spans="1:6" x14ac:dyDescent="0.25">
      <c r="A14" s="20"/>
      <c r="B14" s="233" t="s">
        <v>359</v>
      </c>
      <c r="C14" s="231" t="s">
        <v>360</v>
      </c>
      <c r="D14" s="31"/>
      <c r="E14" s="32"/>
      <c r="F14" s="229"/>
    </row>
    <row r="15" spans="1:6" x14ac:dyDescent="0.25">
      <c r="A15" s="20"/>
      <c r="B15" s="233" t="s">
        <v>361</v>
      </c>
      <c r="C15" s="231" t="s">
        <v>362</v>
      </c>
      <c r="D15" s="31"/>
      <c r="E15" s="32"/>
      <c r="F15" s="229"/>
    </row>
    <row r="16" spans="1:6" x14ac:dyDescent="0.25">
      <c r="A16" s="20"/>
      <c r="B16" s="233" t="s">
        <v>363</v>
      </c>
      <c r="C16" s="231" t="s">
        <v>364</v>
      </c>
      <c r="D16" s="31"/>
      <c r="E16" s="32"/>
      <c r="F16" s="229"/>
    </row>
    <row r="17" spans="1:6" x14ac:dyDescent="0.25">
      <c r="A17" s="20"/>
      <c r="B17" s="233" t="s">
        <v>365</v>
      </c>
      <c r="C17" s="231" t="s">
        <v>366</v>
      </c>
      <c r="D17" s="31"/>
      <c r="E17" s="32"/>
      <c r="F17" s="229"/>
    </row>
    <row r="18" spans="1:6" x14ac:dyDescent="0.25">
      <c r="A18" s="20"/>
      <c r="B18" s="233" t="s">
        <v>367</v>
      </c>
      <c r="C18" s="231" t="s">
        <v>368</v>
      </c>
      <c r="D18" s="31"/>
      <c r="E18" s="32"/>
      <c r="F18" s="229"/>
    </row>
    <row r="19" spans="1:6" x14ac:dyDescent="0.25">
      <c r="A19" s="20"/>
      <c r="B19" s="233" t="s">
        <v>369</v>
      </c>
      <c r="C19" s="231" t="s">
        <v>370</v>
      </c>
      <c r="D19" s="31"/>
      <c r="E19" s="32"/>
      <c r="F19" s="229"/>
    </row>
    <row r="20" spans="1:6" x14ac:dyDescent="0.25">
      <c r="A20" s="20"/>
      <c r="B20" s="4"/>
      <c r="C20" s="54" t="s">
        <v>371</v>
      </c>
      <c r="D20" s="31"/>
      <c r="E20" s="32"/>
      <c r="F20" s="229"/>
    </row>
    <row r="21" spans="1:6" x14ac:dyDescent="0.25">
      <c r="A21" s="20"/>
      <c r="B21" s="233" t="s">
        <v>355</v>
      </c>
      <c r="C21" s="231" t="s">
        <v>356</v>
      </c>
      <c r="D21" s="31"/>
      <c r="E21" s="32"/>
      <c r="F21" s="229"/>
    </row>
    <row r="22" spans="1:6" x14ac:dyDescent="0.25">
      <c r="A22" s="20"/>
      <c r="B22" s="233" t="s">
        <v>357</v>
      </c>
      <c r="C22" s="231" t="s">
        <v>358</v>
      </c>
      <c r="D22" s="31"/>
      <c r="E22" s="32"/>
      <c r="F22" s="229"/>
    </row>
    <row r="23" spans="1:6" x14ac:dyDescent="0.25">
      <c r="A23" s="20"/>
      <c r="B23" s="233" t="s">
        <v>359</v>
      </c>
      <c r="C23" s="231" t="s">
        <v>360</v>
      </c>
      <c r="D23" s="31"/>
      <c r="E23" s="32"/>
      <c r="F23" s="229"/>
    </row>
    <row r="24" spans="1:6" x14ac:dyDescent="0.25">
      <c r="A24" s="20"/>
      <c r="B24" s="233" t="s">
        <v>361</v>
      </c>
      <c r="C24" s="231" t="s">
        <v>362</v>
      </c>
      <c r="D24" s="31"/>
      <c r="E24" s="32"/>
      <c r="F24" s="229"/>
    </row>
    <row r="25" spans="1:6" x14ac:dyDescent="0.25">
      <c r="A25" s="20"/>
      <c r="B25" s="233" t="s">
        <v>363</v>
      </c>
      <c r="C25" s="231" t="s">
        <v>364</v>
      </c>
      <c r="D25" s="31"/>
      <c r="E25" s="32"/>
      <c r="F25" s="229"/>
    </row>
    <row r="26" spans="1:6" x14ac:dyDescent="0.25">
      <c r="A26" s="20"/>
      <c r="B26" s="233" t="s">
        <v>365</v>
      </c>
      <c r="C26" s="231" t="s">
        <v>366</v>
      </c>
      <c r="D26" s="31"/>
      <c r="E26" s="32"/>
      <c r="F26" s="229"/>
    </row>
    <row r="27" spans="1:6" x14ac:dyDescent="0.25">
      <c r="A27" s="20"/>
      <c r="B27" s="233" t="s">
        <v>367</v>
      </c>
      <c r="C27" s="231" t="s">
        <v>368</v>
      </c>
      <c r="D27" s="31"/>
      <c r="E27" s="32"/>
      <c r="F27" s="229"/>
    </row>
    <row r="28" spans="1:6" x14ac:dyDescent="0.25">
      <c r="A28" s="20"/>
      <c r="B28" s="233" t="s">
        <v>369</v>
      </c>
      <c r="C28" s="231" t="s">
        <v>370</v>
      </c>
      <c r="D28" s="31"/>
      <c r="E28" s="32"/>
      <c r="F28" s="229"/>
    </row>
    <row r="29" spans="1:6" ht="14.4" thickBot="1" x14ac:dyDescent="0.3">
      <c r="A29" s="234">
        <v>5</v>
      </c>
      <c r="B29" s="15"/>
      <c r="C29" s="15" t="s">
        <v>372</v>
      </c>
      <c r="D29" s="33">
        <f>SUM(D7:D28)</f>
        <v>7139224506</v>
      </c>
      <c r="E29" s="235">
        <f>SUM(E7:E28)</f>
        <v>0</v>
      </c>
      <c r="F29" s="229"/>
    </row>
    <row r="31" spans="1:6" x14ac:dyDescent="0.25">
      <c r="D31" s="18" t="s">
        <v>464</v>
      </c>
    </row>
    <row r="32" spans="1:6" x14ac:dyDescent="0.25">
      <c r="D32" s="18" t="s">
        <v>47</v>
      </c>
    </row>
    <row r="33" spans="4:4" x14ac:dyDescent="0.25">
      <c r="D33" s="18" t="s">
        <v>48</v>
      </c>
    </row>
    <row r="34" spans="4:4" x14ac:dyDescent="0.25">
      <c r="D34" s="18"/>
    </row>
    <row r="35" spans="4:4" x14ac:dyDescent="0.25">
      <c r="D35" s="18"/>
    </row>
    <row r="36" spans="4:4" x14ac:dyDescent="0.25">
      <c r="D36" s="18"/>
    </row>
    <row r="37" spans="4:4" x14ac:dyDescent="0.25">
      <c r="D37" s="63" t="s">
        <v>23</v>
      </c>
    </row>
    <row r="38" spans="4:4" x14ac:dyDescent="0.25">
      <c r="D38" s="18" t="s">
        <v>207</v>
      </c>
    </row>
  </sheetData>
  <mergeCells count="4">
    <mergeCell ref="A1:E1"/>
    <mergeCell ref="A2:E2"/>
    <mergeCell ref="A3:E3"/>
    <mergeCell ref="A4:E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view="pageBreakPreview" topLeftCell="A20" zoomScale="130" zoomScaleNormal="100" zoomScaleSheetLayoutView="130" workbookViewId="0">
      <selection activeCell="B1" sqref="A1:D39"/>
    </sheetView>
  </sheetViews>
  <sheetFormatPr defaultColWidth="9.109375" defaultRowHeight="13.8" x14ac:dyDescent="0.25"/>
  <cols>
    <col min="1" max="1" width="6.109375" style="1" customWidth="1"/>
    <col min="2" max="2" width="25.88671875" style="1" customWidth="1"/>
    <col min="3" max="3" width="23.109375" style="1" customWidth="1"/>
    <col min="4" max="4" width="26" style="1" customWidth="1"/>
    <col min="5" max="16384" width="9.109375" style="1"/>
  </cols>
  <sheetData>
    <row r="1" spans="1:4" x14ac:dyDescent="0.25">
      <c r="D1" s="2" t="s">
        <v>20</v>
      </c>
    </row>
    <row r="3" spans="1:4" ht="28.8" customHeight="1" x14ac:dyDescent="0.25">
      <c r="A3" s="383" t="s">
        <v>0</v>
      </c>
      <c r="B3" s="383"/>
      <c r="C3" s="383"/>
      <c r="D3" s="383"/>
    </row>
    <row r="4" spans="1:4" x14ac:dyDescent="0.25">
      <c r="A4" s="311" t="s">
        <v>1</v>
      </c>
      <c r="B4" s="382" t="s">
        <v>2</v>
      </c>
      <c r="C4" s="382"/>
      <c r="D4" s="311" t="s">
        <v>3</v>
      </c>
    </row>
    <row r="5" spans="1:4" x14ac:dyDescent="0.25">
      <c r="A5" s="5">
        <v>1</v>
      </c>
      <c r="B5" s="6" t="s">
        <v>4</v>
      </c>
      <c r="C5" s="7"/>
      <c r="D5" s="31">
        <v>5000229651</v>
      </c>
    </row>
    <row r="6" spans="1:4" x14ac:dyDescent="0.25">
      <c r="A6" s="5">
        <v>2</v>
      </c>
      <c r="B6" s="6" t="s">
        <v>5</v>
      </c>
      <c r="C6" s="7"/>
      <c r="D6" s="31">
        <v>2059956317</v>
      </c>
    </row>
    <row r="7" spans="1:4" x14ac:dyDescent="0.25">
      <c r="A7" s="5">
        <v>3</v>
      </c>
      <c r="B7" s="6" t="s">
        <v>6</v>
      </c>
      <c r="C7" s="7"/>
      <c r="D7" s="31"/>
    </row>
    <row r="8" spans="1:4" x14ac:dyDescent="0.25">
      <c r="A8" s="5">
        <v>4</v>
      </c>
      <c r="B8" s="6" t="s">
        <v>7</v>
      </c>
      <c r="C8" s="7"/>
      <c r="D8" s="31">
        <f>SUM(D5:D7)</f>
        <v>7060185968</v>
      </c>
    </row>
    <row r="9" spans="1:4" x14ac:dyDescent="0.25">
      <c r="A9" s="5"/>
      <c r="B9" s="6"/>
      <c r="C9" s="7"/>
      <c r="D9" s="31"/>
    </row>
    <row r="10" spans="1:4" x14ac:dyDescent="0.25">
      <c r="A10" s="5">
        <v>5</v>
      </c>
      <c r="B10" s="6" t="s">
        <v>8</v>
      </c>
      <c r="C10" s="7"/>
      <c r="D10" s="31">
        <v>339952774</v>
      </c>
    </row>
    <row r="11" spans="1:4" x14ac:dyDescent="0.25">
      <c r="A11" s="5">
        <v>6</v>
      </c>
      <c r="B11" s="6" t="s">
        <v>9</v>
      </c>
      <c r="C11" s="7"/>
      <c r="D11" s="31">
        <f>D10+D8</f>
        <v>7400138742</v>
      </c>
    </row>
    <row r="12" spans="1:4" x14ac:dyDescent="0.25">
      <c r="A12" s="5"/>
      <c r="B12" s="6"/>
      <c r="C12" s="7"/>
      <c r="D12" s="31"/>
    </row>
    <row r="13" spans="1:4" x14ac:dyDescent="0.25">
      <c r="A13" s="5">
        <v>7</v>
      </c>
      <c r="B13" s="6" t="s">
        <v>10</v>
      </c>
      <c r="C13" s="7"/>
      <c r="D13" s="31">
        <f>5566800+3750000+1000000</f>
        <v>10316800</v>
      </c>
    </row>
    <row r="14" spans="1:4" x14ac:dyDescent="0.25">
      <c r="A14" s="5">
        <v>8</v>
      </c>
      <c r="B14" s="6" t="s">
        <v>11</v>
      </c>
      <c r="C14" s="7"/>
      <c r="D14" s="31">
        <v>427500</v>
      </c>
    </row>
    <row r="15" spans="1:4" x14ac:dyDescent="0.25">
      <c r="A15" s="5">
        <v>9</v>
      </c>
      <c r="B15" s="6" t="s">
        <v>12</v>
      </c>
      <c r="C15" s="7"/>
      <c r="D15" s="31"/>
    </row>
    <row r="16" spans="1:4" x14ac:dyDescent="0.25">
      <c r="A16" s="5">
        <v>10</v>
      </c>
      <c r="B16" s="6" t="s">
        <v>13</v>
      </c>
      <c r="C16" s="7"/>
      <c r="D16" s="31">
        <f>SUM(D13:D15)</f>
        <v>10744300</v>
      </c>
    </row>
    <row r="17" spans="1:4" x14ac:dyDescent="0.25">
      <c r="A17" s="5"/>
      <c r="B17" s="6" t="s">
        <v>14</v>
      </c>
      <c r="C17" s="7"/>
      <c r="D17" s="31"/>
    </row>
    <row r="18" spans="1:4" ht="15.75" customHeight="1" x14ac:dyDescent="0.25">
      <c r="A18" s="5"/>
      <c r="B18" s="306" t="s">
        <v>586</v>
      </c>
      <c r="C18" s="307">
        <v>5566800</v>
      </c>
      <c r="D18" s="31"/>
    </row>
    <row r="19" spans="1:4" ht="15.75" customHeight="1" x14ac:dyDescent="0.25">
      <c r="A19" s="5"/>
      <c r="B19" s="306" t="s">
        <v>587</v>
      </c>
      <c r="C19" s="307">
        <v>427500</v>
      </c>
      <c r="D19" s="31"/>
    </row>
    <row r="20" spans="1:4" ht="15.75" customHeight="1" x14ac:dyDescent="0.25">
      <c r="A20" s="5"/>
      <c r="B20" s="306" t="s">
        <v>587</v>
      </c>
      <c r="C20" s="307">
        <v>3750000</v>
      </c>
      <c r="D20" s="31"/>
    </row>
    <row r="21" spans="1:4" ht="15.75" customHeight="1" x14ac:dyDescent="0.25">
      <c r="A21" s="5"/>
      <c r="B21" s="306" t="s">
        <v>588</v>
      </c>
      <c r="C21" s="307">
        <v>1000000</v>
      </c>
      <c r="D21" s="31"/>
    </row>
    <row r="22" spans="1:4" ht="15.75" customHeight="1" x14ac:dyDescent="0.25">
      <c r="A22" s="5"/>
      <c r="B22" s="306"/>
      <c r="C22" s="307"/>
      <c r="D22" s="31"/>
    </row>
    <row r="23" spans="1:4" x14ac:dyDescent="0.25">
      <c r="A23" s="5">
        <v>11</v>
      </c>
      <c r="B23" s="6" t="s">
        <v>15</v>
      </c>
      <c r="C23" s="7"/>
      <c r="D23" s="31">
        <f>D11-D16</f>
        <v>7389394442</v>
      </c>
    </row>
    <row r="24" spans="1:4" x14ac:dyDescent="0.25">
      <c r="A24" s="5"/>
      <c r="B24" s="6"/>
      <c r="C24" s="7"/>
      <c r="D24" s="31"/>
    </row>
    <row r="25" spans="1:4" x14ac:dyDescent="0.25">
      <c r="A25" s="5">
        <v>12</v>
      </c>
      <c r="B25" s="6" t="s">
        <v>16</v>
      </c>
      <c r="C25" s="7"/>
      <c r="D25" s="31">
        <v>812000000</v>
      </c>
    </row>
    <row r="26" spans="1:4" x14ac:dyDescent="0.25">
      <c r="A26" s="5"/>
      <c r="B26" s="306" t="s">
        <v>589</v>
      </c>
      <c r="C26" s="307">
        <v>812000000</v>
      </c>
      <c r="D26" s="31"/>
    </row>
    <row r="27" spans="1:4" x14ac:dyDescent="0.25">
      <c r="A27" s="5">
        <v>13</v>
      </c>
      <c r="B27" s="6" t="s">
        <v>8</v>
      </c>
      <c r="C27" s="7"/>
      <c r="D27" s="31">
        <v>339952774</v>
      </c>
    </row>
    <row r="28" spans="1:4" x14ac:dyDescent="0.25">
      <c r="A28" s="5">
        <v>14</v>
      </c>
      <c r="B28" s="6" t="s">
        <v>19</v>
      </c>
      <c r="C28" s="7"/>
      <c r="D28" s="31">
        <v>472047226</v>
      </c>
    </row>
    <row r="29" spans="1:4" x14ac:dyDescent="0.25">
      <c r="A29" s="5"/>
      <c r="B29" s="306" t="s">
        <v>590</v>
      </c>
      <c r="C29" s="307">
        <v>472047226</v>
      </c>
      <c r="D29" s="31"/>
    </row>
    <row r="31" spans="1:4" x14ac:dyDescent="0.25">
      <c r="D31" s="3" t="s">
        <v>592</v>
      </c>
    </row>
    <row r="32" spans="1:4" x14ac:dyDescent="0.25">
      <c r="D32" s="3" t="s">
        <v>21</v>
      </c>
    </row>
    <row r="33" spans="4:4" x14ac:dyDescent="0.25">
      <c r="D33" s="3" t="s">
        <v>22</v>
      </c>
    </row>
    <row r="37" spans="4:4" x14ac:dyDescent="0.25">
      <c r="D37" s="8" t="s">
        <v>23</v>
      </c>
    </row>
    <row r="38" spans="4:4" ht="11.25" customHeight="1" x14ac:dyDescent="0.25">
      <c r="D38" s="23" t="s">
        <v>24</v>
      </c>
    </row>
    <row r="39" spans="4:4" x14ac:dyDescent="0.25">
      <c r="D39" s="3" t="s">
        <v>25</v>
      </c>
    </row>
  </sheetData>
  <mergeCells count="2">
    <mergeCell ref="B4:C4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30" zoomScaleNormal="100" zoomScaleSheetLayoutView="130" workbookViewId="0">
      <selection activeCell="F21" sqref="F21"/>
    </sheetView>
  </sheetViews>
  <sheetFormatPr defaultColWidth="9.109375" defaultRowHeight="13.8" x14ac:dyDescent="0.25"/>
  <cols>
    <col min="1" max="1" width="5.109375" style="1" customWidth="1"/>
    <col min="2" max="2" width="15.6640625" style="1" customWidth="1"/>
    <col min="3" max="3" width="22.5546875" style="1" customWidth="1"/>
    <col min="4" max="4" width="25" style="1" customWidth="1"/>
    <col min="5" max="5" width="25.33203125" style="1" customWidth="1"/>
    <col min="6" max="6" width="36.109375" style="1" customWidth="1"/>
    <col min="7" max="16384" width="9.109375" style="1"/>
  </cols>
  <sheetData>
    <row r="1" spans="1:7" x14ac:dyDescent="0.25">
      <c r="F1" s="2" t="s">
        <v>34</v>
      </c>
      <c r="G1" s="2"/>
    </row>
    <row r="2" spans="1:7" x14ac:dyDescent="0.25">
      <c r="G2" s="2"/>
    </row>
    <row r="3" spans="1:7" ht="14.4" thickBot="1" x14ac:dyDescent="0.3">
      <c r="A3" s="319" t="s">
        <v>26</v>
      </c>
      <c r="B3" s="319"/>
      <c r="C3" s="319"/>
      <c r="D3" s="319"/>
      <c r="E3" s="319"/>
      <c r="F3" s="319"/>
    </row>
    <row r="4" spans="1:7" s="18" customFormat="1" x14ac:dyDescent="0.3">
      <c r="A4" s="384" t="s">
        <v>27</v>
      </c>
      <c r="B4" s="322" t="s">
        <v>28</v>
      </c>
      <c r="C4" s="322" t="s">
        <v>29</v>
      </c>
      <c r="D4" s="322"/>
      <c r="E4" s="322"/>
      <c r="F4" s="324" t="s">
        <v>33</v>
      </c>
    </row>
    <row r="5" spans="1:7" s="18" customFormat="1" x14ac:dyDescent="0.3">
      <c r="A5" s="385"/>
      <c r="B5" s="323"/>
      <c r="C5" s="19" t="s">
        <v>30</v>
      </c>
      <c r="D5" s="19" t="s">
        <v>31</v>
      </c>
      <c r="E5" s="19" t="s">
        <v>32</v>
      </c>
      <c r="F5" s="325"/>
    </row>
    <row r="6" spans="1:7" x14ac:dyDescent="0.25">
      <c r="A6" s="20">
        <v>1</v>
      </c>
      <c r="B6" s="4" t="s">
        <v>35</v>
      </c>
      <c r="C6" s="31"/>
      <c r="D6" s="31"/>
      <c r="E6" s="31"/>
      <c r="F6" s="32">
        <f>SUM(C6:E6)</f>
        <v>0</v>
      </c>
    </row>
    <row r="7" spans="1:7" x14ac:dyDescent="0.25">
      <c r="A7" s="20">
        <v>2</v>
      </c>
      <c r="B7" s="4" t="s">
        <v>36</v>
      </c>
      <c r="C7" s="31"/>
      <c r="D7" s="31"/>
      <c r="E7" s="31"/>
      <c r="F7" s="32">
        <f t="shared" ref="F7:F17" si="0">SUM(C7:E7)</f>
        <v>0</v>
      </c>
    </row>
    <row r="8" spans="1:7" x14ac:dyDescent="0.25">
      <c r="A8" s="20">
        <v>3</v>
      </c>
      <c r="B8" s="4" t="s">
        <v>37</v>
      </c>
      <c r="C8" s="31"/>
      <c r="D8" s="31"/>
      <c r="E8" s="31"/>
      <c r="F8" s="32">
        <f t="shared" si="0"/>
        <v>0</v>
      </c>
    </row>
    <row r="9" spans="1:7" x14ac:dyDescent="0.25">
      <c r="A9" s="20">
        <v>4</v>
      </c>
      <c r="B9" s="4" t="s">
        <v>38</v>
      </c>
      <c r="C9" s="31"/>
      <c r="D9" s="31"/>
      <c r="E9" s="31"/>
      <c r="F9" s="32">
        <f t="shared" si="0"/>
        <v>0</v>
      </c>
    </row>
    <row r="10" spans="1:7" x14ac:dyDescent="0.25">
      <c r="A10" s="20">
        <v>5</v>
      </c>
      <c r="B10" s="4" t="s">
        <v>39</v>
      </c>
      <c r="C10" s="31"/>
      <c r="D10" s="31"/>
      <c r="E10" s="31"/>
      <c r="F10" s="32">
        <f t="shared" si="0"/>
        <v>0</v>
      </c>
    </row>
    <row r="11" spans="1:7" x14ac:dyDescent="0.25">
      <c r="A11" s="20">
        <v>6</v>
      </c>
      <c r="B11" s="4" t="s">
        <v>40</v>
      </c>
      <c r="C11" s="31"/>
      <c r="D11" s="31"/>
      <c r="E11" s="31"/>
      <c r="F11" s="32">
        <f t="shared" si="0"/>
        <v>0</v>
      </c>
    </row>
    <row r="12" spans="1:7" x14ac:dyDescent="0.25">
      <c r="A12" s="20">
        <v>7</v>
      </c>
      <c r="B12" s="4" t="s">
        <v>41</v>
      </c>
      <c r="C12" s="31"/>
      <c r="D12" s="31"/>
      <c r="E12" s="31"/>
      <c r="F12" s="32">
        <f t="shared" si="0"/>
        <v>0</v>
      </c>
    </row>
    <row r="13" spans="1:7" x14ac:dyDescent="0.25">
      <c r="A13" s="20">
        <v>8</v>
      </c>
      <c r="B13" s="4" t="s">
        <v>42</v>
      </c>
      <c r="C13" s="31"/>
      <c r="D13" s="31"/>
      <c r="E13" s="31"/>
      <c r="F13" s="32">
        <f t="shared" si="0"/>
        <v>0</v>
      </c>
    </row>
    <row r="14" spans="1:7" x14ac:dyDescent="0.25">
      <c r="A14" s="20">
        <v>9</v>
      </c>
      <c r="B14" s="4" t="s">
        <v>43</v>
      </c>
      <c r="C14" s="31"/>
      <c r="D14" s="31"/>
      <c r="E14" s="31"/>
      <c r="F14" s="32">
        <f t="shared" si="0"/>
        <v>0</v>
      </c>
    </row>
    <row r="15" spans="1:7" x14ac:dyDescent="0.25">
      <c r="A15" s="20">
        <v>10</v>
      </c>
      <c r="B15" s="4" t="s">
        <v>44</v>
      </c>
      <c r="C15" s="31"/>
      <c r="D15" s="31"/>
      <c r="E15" s="31"/>
      <c r="F15" s="32">
        <f t="shared" si="0"/>
        <v>0</v>
      </c>
    </row>
    <row r="16" spans="1:7" x14ac:dyDescent="0.25">
      <c r="A16" s="20">
        <v>11</v>
      </c>
      <c r="B16" s="4" t="s">
        <v>45</v>
      </c>
      <c r="C16" s="31"/>
      <c r="D16" s="31"/>
      <c r="E16" s="31"/>
      <c r="F16" s="32">
        <f t="shared" si="0"/>
        <v>0</v>
      </c>
    </row>
    <row r="17" spans="1:6" x14ac:dyDescent="0.25">
      <c r="A17" s="20">
        <v>12</v>
      </c>
      <c r="B17" s="4" t="s">
        <v>46</v>
      </c>
      <c r="C17" s="31"/>
      <c r="D17" s="31"/>
      <c r="E17" s="31"/>
      <c r="F17" s="32">
        <f t="shared" si="0"/>
        <v>0</v>
      </c>
    </row>
    <row r="18" spans="1:6" ht="14.4" thickBot="1" x14ac:dyDescent="0.3">
      <c r="A18" s="312" t="s">
        <v>33</v>
      </c>
      <c r="B18" s="313"/>
      <c r="C18" s="34">
        <f>SUM(C6:C17)</f>
        <v>0</v>
      </c>
      <c r="D18" s="34">
        <f t="shared" ref="D18:F18" si="1">SUM(D6:D17)</f>
        <v>0</v>
      </c>
      <c r="E18" s="34">
        <f t="shared" si="1"/>
        <v>0</v>
      </c>
      <c r="F18" s="34">
        <f t="shared" si="1"/>
        <v>0</v>
      </c>
    </row>
    <row r="20" spans="1:6" x14ac:dyDescent="0.25">
      <c r="E20" s="24"/>
      <c r="F20" s="3" t="s">
        <v>464</v>
      </c>
    </row>
    <row r="21" spans="1:6" x14ac:dyDescent="0.25">
      <c r="E21" s="24"/>
      <c r="F21" s="3" t="s">
        <v>47</v>
      </c>
    </row>
    <row r="22" spans="1:6" x14ac:dyDescent="0.25">
      <c r="E22" s="24"/>
      <c r="F22" s="3" t="s">
        <v>48</v>
      </c>
    </row>
    <row r="23" spans="1:6" x14ac:dyDescent="0.25">
      <c r="F23" s="3"/>
    </row>
    <row r="24" spans="1:6" x14ac:dyDescent="0.25">
      <c r="F24" s="3"/>
    </row>
    <row r="25" spans="1:6" x14ac:dyDescent="0.25">
      <c r="F25" s="3"/>
    </row>
    <row r="26" spans="1:6" x14ac:dyDescent="0.25">
      <c r="E26" s="25"/>
      <c r="F26" s="8" t="s">
        <v>23</v>
      </c>
    </row>
    <row r="27" spans="1:6" ht="10.5" customHeight="1" x14ac:dyDescent="0.25">
      <c r="E27" s="26"/>
      <c r="F27" s="23" t="s">
        <v>24</v>
      </c>
    </row>
    <row r="28" spans="1:6" x14ac:dyDescent="0.25">
      <c r="E28" s="24"/>
      <c r="F28" s="3" t="s">
        <v>25</v>
      </c>
    </row>
  </sheetData>
  <mergeCells count="6">
    <mergeCell ref="A18:B18"/>
    <mergeCell ref="C4:E4"/>
    <mergeCell ref="A3:F3"/>
    <mergeCell ref="A4:A5"/>
    <mergeCell ref="B4:B5"/>
    <mergeCell ref="F4:F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="115" zoomScaleNormal="100" zoomScaleSheetLayoutView="115" workbookViewId="0">
      <selection activeCell="B12" sqref="B12"/>
    </sheetView>
  </sheetViews>
  <sheetFormatPr defaultColWidth="9.109375" defaultRowHeight="13.8" x14ac:dyDescent="0.25"/>
  <cols>
    <col min="1" max="1" width="5" style="1" customWidth="1"/>
    <col min="2" max="2" width="33.88671875" style="1" customWidth="1"/>
    <col min="3" max="3" width="17.33203125" style="1" customWidth="1"/>
    <col min="4" max="4" width="19.109375" style="1" customWidth="1"/>
    <col min="5" max="5" width="18" style="1" customWidth="1"/>
    <col min="6" max="6" width="20" style="1" customWidth="1"/>
    <col min="7" max="16384" width="9.109375" style="1"/>
  </cols>
  <sheetData>
    <row r="1" spans="1:9" x14ac:dyDescent="0.25">
      <c r="F1" s="2" t="s">
        <v>50</v>
      </c>
      <c r="H1" s="2"/>
      <c r="I1" s="2"/>
    </row>
    <row r="3" spans="1:9" x14ac:dyDescent="0.25">
      <c r="A3" s="319" t="s">
        <v>69</v>
      </c>
      <c r="B3" s="319"/>
      <c r="C3" s="319"/>
      <c r="D3" s="319"/>
      <c r="E3" s="319"/>
      <c r="F3" s="319"/>
    </row>
    <row r="4" spans="1:9" ht="14.4" thickBot="1" x14ac:dyDescent="0.3">
      <c r="A4" s="319" t="s">
        <v>49</v>
      </c>
      <c r="B4" s="319"/>
      <c r="C4" s="319"/>
      <c r="D4" s="319"/>
      <c r="E4" s="319"/>
      <c r="F4" s="319"/>
      <c r="G4" s="24"/>
      <c r="H4" s="24"/>
      <c r="I4" s="24"/>
    </row>
    <row r="5" spans="1:9" x14ac:dyDescent="0.25">
      <c r="A5" s="10" t="s">
        <v>27</v>
      </c>
      <c r="B5" s="11" t="s">
        <v>51</v>
      </c>
      <c r="C5" s="11" t="s">
        <v>52</v>
      </c>
      <c r="D5" s="11" t="s">
        <v>53</v>
      </c>
      <c r="E5" s="11" t="s">
        <v>54</v>
      </c>
      <c r="F5" s="12" t="s">
        <v>55</v>
      </c>
    </row>
    <row r="6" spans="1:9" x14ac:dyDescent="0.25">
      <c r="A6" s="21">
        <v>1</v>
      </c>
      <c r="B6" s="4" t="s">
        <v>56</v>
      </c>
      <c r="C6" s="31"/>
      <c r="D6" s="31"/>
      <c r="E6" s="31"/>
      <c r="F6" s="32">
        <f>SUM(C6:E6)</f>
        <v>0</v>
      </c>
    </row>
    <row r="7" spans="1:9" x14ac:dyDescent="0.25">
      <c r="A7" s="21">
        <v>2</v>
      </c>
      <c r="B7" s="4" t="s">
        <v>57</v>
      </c>
      <c r="C7" s="31"/>
      <c r="D7" s="31"/>
      <c r="E7" s="31"/>
      <c r="F7" s="32">
        <f t="shared" ref="F7:F18" si="0">SUM(C7:E7)</f>
        <v>0</v>
      </c>
    </row>
    <row r="8" spans="1:9" x14ac:dyDescent="0.25">
      <c r="A8" s="21">
        <v>3</v>
      </c>
      <c r="B8" s="4" t="s">
        <v>58</v>
      </c>
      <c r="C8" s="31"/>
      <c r="D8" s="31"/>
      <c r="E8" s="31"/>
      <c r="F8" s="32">
        <f t="shared" si="0"/>
        <v>0</v>
      </c>
    </row>
    <row r="9" spans="1:9" x14ac:dyDescent="0.25">
      <c r="A9" s="21">
        <v>4</v>
      </c>
      <c r="B9" s="4" t="s">
        <v>59</v>
      </c>
      <c r="C9" s="31"/>
      <c r="D9" s="31"/>
      <c r="E9" s="31"/>
      <c r="F9" s="32">
        <f t="shared" si="0"/>
        <v>0</v>
      </c>
    </row>
    <row r="10" spans="1:9" x14ac:dyDescent="0.25">
      <c r="A10" s="21">
        <v>5</v>
      </c>
      <c r="B10" s="4" t="s">
        <v>60</v>
      </c>
      <c r="C10" s="31"/>
      <c r="D10" s="31"/>
      <c r="E10" s="31"/>
      <c r="F10" s="32">
        <f t="shared" si="0"/>
        <v>0</v>
      </c>
    </row>
    <row r="11" spans="1:9" x14ac:dyDescent="0.25">
      <c r="A11" s="21">
        <v>6</v>
      </c>
      <c r="B11" s="4" t="s">
        <v>61</v>
      </c>
      <c r="C11" s="31">
        <v>5566800</v>
      </c>
      <c r="D11" s="31"/>
      <c r="E11" s="31"/>
      <c r="F11" s="32">
        <f t="shared" si="0"/>
        <v>5566800</v>
      </c>
    </row>
    <row r="12" spans="1:9" x14ac:dyDescent="0.25">
      <c r="A12" s="30" t="s">
        <v>82</v>
      </c>
      <c r="B12" s="4"/>
      <c r="C12" s="31"/>
      <c r="D12" s="31"/>
      <c r="E12" s="31"/>
      <c r="F12" s="32"/>
    </row>
    <row r="13" spans="1:9" x14ac:dyDescent="0.25">
      <c r="A13" s="21">
        <v>7</v>
      </c>
      <c r="B13" s="4" t="s">
        <v>62</v>
      </c>
      <c r="C13" s="31"/>
      <c r="D13" s="31"/>
      <c r="E13" s="31"/>
      <c r="F13" s="32">
        <f t="shared" si="0"/>
        <v>0</v>
      </c>
    </row>
    <row r="14" spans="1:9" x14ac:dyDescent="0.25">
      <c r="A14" s="21">
        <v>8</v>
      </c>
      <c r="B14" s="4" t="s">
        <v>63</v>
      </c>
      <c r="C14" s="31"/>
      <c r="D14" s="31"/>
      <c r="E14" s="31"/>
      <c r="F14" s="32">
        <f t="shared" si="0"/>
        <v>0</v>
      </c>
    </row>
    <row r="15" spans="1:9" x14ac:dyDescent="0.25">
      <c r="A15" s="21">
        <v>9</v>
      </c>
      <c r="B15" s="4" t="s">
        <v>64</v>
      </c>
      <c r="C15" s="31"/>
      <c r="D15" s="31"/>
      <c r="E15" s="31"/>
      <c r="F15" s="32">
        <f t="shared" si="0"/>
        <v>0</v>
      </c>
    </row>
    <row r="16" spans="1:9" x14ac:dyDescent="0.25">
      <c r="A16" s="21">
        <v>10</v>
      </c>
      <c r="B16" s="4" t="s">
        <v>65</v>
      </c>
      <c r="C16" s="31"/>
      <c r="D16" s="31"/>
      <c r="E16" s="31"/>
      <c r="F16" s="32">
        <f t="shared" si="0"/>
        <v>0</v>
      </c>
    </row>
    <row r="17" spans="1:6" x14ac:dyDescent="0.25">
      <c r="A17" s="21">
        <v>11</v>
      </c>
      <c r="B17" s="4" t="s">
        <v>66</v>
      </c>
      <c r="C17" s="31">
        <v>4750000</v>
      </c>
      <c r="D17" s="31"/>
      <c r="E17" s="31">
        <v>427500</v>
      </c>
      <c r="F17" s="32">
        <f t="shared" si="0"/>
        <v>5177500</v>
      </c>
    </row>
    <row r="18" spans="1:6" x14ac:dyDescent="0.25">
      <c r="A18" s="21">
        <v>12</v>
      </c>
      <c r="B18" s="4" t="s">
        <v>67</v>
      </c>
      <c r="C18" s="31"/>
      <c r="D18" s="31"/>
      <c r="E18" s="31"/>
      <c r="F18" s="32">
        <f t="shared" si="0"/>
        <v>0</v>
      </c>
    </row>
    <row r="19" spans="1:6" ht="14.4" thickBot="1" x14ac:dyDescent="0.3">
      <c r="A19" s="389" t="s">
        <v>33</v>
      </c>
      <c r="B19" s="390"/>
      <c r="C19" s="34">
        <f>SUM(C6:C18)</f>
        <v>10316800</v>
      </c>
      <c r="D19" s="34">
        <f t="shared" ref="D19:F19" si="1">SUM(D6:D18)</f>
        <v>0</v>
      </c>
      <c r="E19" s="34">
        <f t="shared" si="1"/>
        <v>427500</v>
      </c>
      <c r="F19" s="34">
        <f t="shared" si="1"/>
        <v>10744300</v>
      </c>
    </row>
    <row r="21" spans="1:6" x14ac:dyDescent="0.25">
      <c r="E21" s="388" t="s">
        <v>464</v>
      </c>
      <c r="F21" s="388"/>
    </row>
    <row r="22" spans="1:6" x14ac:dyDescent="0.25">
      <c r="E22" s="388" t="s">
        <v>47</v>
      </c>
      <c r="F22" s="388"/>
    </row>
    <row r="23" spans="1:6" x14ac:dyDescent="0.25">
      <c r="E23" s="388" t="s">
        <v>48</v>
      </c>
      <c r="F23" s="388"/>
    </row>
    <row r="27" spans="1:6" x14ac:dyDescent="0.25">
      <c r="E27" s="386" t="s">
        <v>23</v>
      </c>
      <c r="F27" s="386"/>
    </row>
    <row r="28" spans="1:6" ht="9" customHeight="1" x14ac:dyDescent="0.25">
      <c r="E28" s="387" t="s">
        <v>24</v>
      </c>
      <c r="F28" s="387"/>
    </row>
    <row r="29" spans="1:6" x14ac:dyDescent="0.25">
      <c r="E29" s="388" t="s">
        <v>25</v>
      </c>
      <c r="F29" s="388"/>
    </row>
  </sheetData>
  <mergeCells count="9">
    <mergeCell ref="E27:F27"/>
    <mergeCell ref="E28:F28"/>
    <mergeCell ref="E29:F29"/>
    <mergeCell ref="A19:B19"/>
    <mergeCell ref="A3:F3"/>
    <mergeCell ref="A4:F4"/>
    <mergeCell ref="E21:F21"/>
    <mergeCell ref="E22:F22"/>
    <mergeCell ref="E23:F2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BreakPreview" zoomScale="130" zoomScaleNormal="100" zoomScaleSheetLayoutView="130" workbookViewId="0">
      <selection activeCell="E18" sqref="E18"/>
    </sheetView>
  </sheetViews>
  <sheetFormatPr defaultColWidth="9.109375" defaultRowHeight="13.8" x14ac:dyDescent="0.25"/>
  <cols>
    <col min="1" max="1" width="5.33203125" style="1" customWidth="1"/>
    <col min="2" max="2" width="22.6640625" style="1" bestFit="1" customWidth="1"/>
    <col min="3" max="3" width="12.44140625" style="1" customWidth="1"/>
    <col min="4" max="4" width="13" style="1" customWidth="1"/>
    <col min="5" max="5" width="12" style="1" customWidth="1"/>
    <col min="6" max="6" width="13" style="1" customWidth="1"/>
    <col min="7" max="7" width="20.44140625" style="1" bestFit="1" customWidth="1"/>
    <col min="8" max="8" width="22.44140625" style="1" bestFit="1" customWidth="1"/>
    <col min="9" max="9" width="22.5546875" style="1" bestFit="1" customWidth="1"/>
    <col min="10" max="10" width="19.5546875" style="1" bestFit="1" customWidth="1"/>
    <col min="11" max="16384" width="9.109375" style="1"/>
  </cols>
  <sheetData>
    <row r="1" spans="1:10" x14ac:dyDescent="0.25">
      <c r="J1" s="2" t="s">
        <v>68</v>
      </c>
    </row>
    <row r="3" spans="1:10" x14ac:dyDescent="0.25">
      <c r="A3" s="319" t="s">
        <v>69</v>
      </c>
      <c r="B3" s="319"/>
      <c r="C3" s="319"/>
      <c r="D3" s="319"/>
      <c r="E3" s="319"/>
      <c r="F3" s="319"/>
      <c r="G3" s="319"/>
      <c r="H3" s="319"/>
      <c r="I3" s="319"/>
      <c r="J3" s="319"/>
    </row>
    <row r="4" spans="1:10" ht="14.4" thickBot="1" x14ac:dyDescent="0.3">
      <c r="A4" s="319" t="s">
        <v>70</v>
      </c>
      <c r="B4" s="319"/>
      <c r="C4" s="319"/>
      <c r="D4" s="319"/>
      <c r="E4" s="319"/>
      <c r="F4" s="319"/>
      <c r="G4" s="319"/>
      <c r="H4" s="319"/>
      <c r="I4" s="319"/>
      <c r="J4" s="319"/>
    </row>
    <row r="5" spans="1:10" x14ac:dyDescent="0.25">
      <c r="A5" s="384" t="s">
        <v>27</v>
      </c>
      <c r="B5" s="322" t="s">
        <v>51</v>
      </c>
      <c r="C5" s="28" t="s">
        <v>71</v>
      </c>
      <c r="D5" s="28" t="s">
        <v>71</v>
      </c>
      <c r="E5" s="28" t="s">
        <v>74</v>
      </c>
      <c r="F5" s="322" t="s">
        <v>76</v>
      </c>
      <c r="G5" s="322"/>
      <c r="H5" s="322"/>
      <c r="I5" s="322"/>
      <c r="J5" s="324"/>
    </row>
    <row r="6" spans="1:10" x14ac:dyDescent="0.25">
      <c r="A6" s="385"/>
      <c r="B6" s="323"/>
      <c r="C6" s="29" t="s">
        <v>73</v>
      </c>
      <c r="D6" s="29" t="s">
        <v>72</v>
      </c>
      <c r="E6" s="29" t="s">
        <v>75</v>
      </c>
      <c r="F6" s="19" t="s">
        <v>77</v>
      </c>
      <c r="G6" s="19" t="s">
        <v>78</v>
      </c>
      <c r="H6" s="19" t="s">
        <v>79</v>
      </c>
      <c r="I6" s="19" t="s">
        <v>80</v>
      </c>
      <c r="J6" s="27" t="s">
        <v>81</v>
      </c>
    </row>
    <row r="7" spans="1:10" x14ac:dyDescent="0.25">
      <c r="A7" s="21">
        <v>1</v>
      </c>
      <c r="B7" s="4" t="s">
        <v>56</v>
      </c>
      <c r="C7" s="31"/>
      <c r="D7" s="31"/>
      <c r="E7" s="31"/>
      <c r="F7" s="31"/>
      <c r="G7" s="31"/>
      <c r="H7" s="31"/>
      <c r="I7" s="31"/>
      <c r="J7" s="32"/>
    </row>
    <row r="8" spans="1:10" x14ac:dyDescent="0.25">
      <c r="A8" s="21">
        <v>2</v>
      </c>
      <c r="B8" s="4" t="s">
        <v>57</v>
      </c>
      <c r="C8" s="31"/>
      <c r="D8" s="31"/>
      <c r="E8" s="31"/>
      <c r="F8" s="31"/>
      <c r="G8" s="31"/>
      <c r="H8" s="31"/>
      <c r="I8" s="31"/>
      <c r="J8" s="32"/>
    </row>
    <row r="9" spans="1:10" x14ac:dyDescent="0.25">
      <c r="A9" s="21">
        <v>3</v>
      </c>
      <c r="B9" s="4" t="s">
        <v>58</v>
      </c>
      <c r="C9" s="31"/>
      <c r="D9" s="31"/>
      <c r="E9" s="31"/>
      <c r="F9" s="31"/>
      <c r="G9" s="31"/>
      <c r="H9" s="31"/>
      <c r="I9" s="31"/>
      <c r="J9" s="32"/>
    </row>
    <row r="10" spans="1:10" x14ac:dyDescent="0.25">
      <c r="A10" s="21">
        <v>4</v>
      </c>
      <c r="B10" s="4" t="s">
        <v>59</v>
      </c>
      <c r="C10" s="31"/>
      <c r="D10" s="31"/>
      <c r="E10" s="31"/>
      <c r="F10" s="31"/>
      <c r="G10" s="31"/>
      <c r="H10" s="31"/>
      <c r="I10" s="31"/>
      <c r="J10" s="32"/>
    </row>
    <row r="11" spans="1:10" x14ac:dyDescent="0.25">
      <c r="A11" s="21">
        <v>5</v>
      </c>
      <c r="B11" s="4" t="s">
        <v>60</v>
      </c>
      <c r="C11" s="31"/>
      <c r="D11" s="31"/>
      <c r="E11" s="31"/>
      <c r="F11" s="31"/>
      <c r="G11" s="31"/>
      <c r="H11" s="31"/>
      <c r="I11" s="31"/>
      <c r="J11" s="32"/>
    </row>
    <row r="12" spans="1:10" x14ac:dyDescent="0.25">
      <c r="A12" s="21">
        <v>6</v>
      </c>
      <c r="B12" s="4" t="s">
        <v>61</v>
      </c>
      <c r="C12" s="31"/>
      <c r="D12" s="31"/>
      <c r="E12" s="31">
        <v>5566800</v>
      </c>
      <c r="F12" s="31"/>
      <c r="G12" s="31"/>
      <c r="H12" s="31"/>
      <c r="I12" s="31"/>
      <c r="J12" s="32"/>
    </row>
    <row r="13" spans="1:10" x14ac:dyDescent="0.25">
      <c r="A13" s="30" t="s">
        <v>82</v>
      </c>
      <c r="B13" s="4"/>
      <c r="C13" s="31"/>
      <c r="D13" s="31"/>
      <c r="E13" s="31"/>
      <c r="F13" s="31"/>
      <c r="G13" s="31"/>
      <c r="H13" s="31"/>
      <c r="I13" s="31"/>
      <c r="J13" s="32"/>
    </row>
    <row r="14" spans="1:10" x14ac:dyDescent="0.25">
      <c r="A14" s="21">
        <v>7</v>
      </c>
      <c r="B14" s="4" t="s">
        <v>62</v>
      </c>
      <c r="C14" s="31"/>
      <c r="D14" s="31"/>
      <c r="E14" s="31"/>
      <c r="F14" s="31"/>
      <c r="G14" s="31"/>
      <c r="H14" s="31"/>
      <c r="I14" s="31"/>
      <c r="J14" s="32"/>
    </row>
    <row r="15" spans="1:10" x14ac:dyDescent="0.25">
      <c r="A15" s="21">
        <v>8</v>
      </c>
      <c r="B15" s="4" t="s">
        <v>63</v>
      </c>
      <c r="C15" s="31"/>
      <c r="D15" s="31"/>
      <c r="E15" s="31"/>
      <c r="F15" s="31"/>
      <c r="G15" s="31"/>
      <c r="H15" s="31"/>
      <c r="I15" s="31"/>
      <c r="J15" s="32"/>
    </row>
    <row r="16" spans="1:10" x14ac:dyDescent="0.25">
      <c r="A16" s="21">
        <v>9</v>
      </c>
      <c r="B16" s="4" t="s">
        <v>64</v>
      </c>
      <c r="C16" s="31"/>
      <c r="D16" s="31"/>
      <c r="E16" s="31"/>
      <c r="F16" s="31"/>
      <c r="G16" s="31"/>
      <c r="H16" s="31"/>
      <c r="I16" s="31"/>
      <c r="J16" s="32"/>
    </row>
    <row r="17" spans="1:10" x14ac:dyDescent="0.25">
      <c r="A17" s="21">
        <v>10</v>
      </c>
      <c r="B17" s="4" t="s">
        <v>65</v>
      </c>
      <c r="C17" s="31"/>
      <c r="D17" s="31"/>
      <c r="E17" s="31"/>
      <c r="F17" s="31"/>
      <c r="G17" s="31"/>
      <c r="H17" s="31"/>
      <c r="I17" s="31"/>
      <c r="J17" s="32"/>
    </row>
    <row r="18" spans="1:10" x14ac:dyDescent="0.25">
      <c r="A18" s="21">
        <v>11</v>
      </c>
      <c r="B18" s="4" t="s">
        <v>66</v>
      </c>
      <c r="C18" s="31"/>
      <c r="D18" s="31"/>
      <c r="E18" s="31">
        <v>4750000</v>
      </c>
      <c r="F18" s="31"/>
      <c r="G18" s="31"/>
      <c r="H18" s="31">
        <v>427500</v>
      </c>
      <c r="I18" s="31"/>
      <c r="J18" s="32"/>
    </row>
    <row r="19" spans="1:10" x14ac:dyDescent="0.25">
      <c r="A19" s="21">
        <v>12</v>
      </c>
      <c r="B19" s="4" t="s">
        <v>67</v>
      </c>
      <c r="C19" s="31"/>
      <c r="D19" s="31"/>
      <c r="E19" s="31"/>
      <c r="F19" s="31"/>
      <c r="G19" s="31"/>
      <c r="H19" s="31"/>
      <c r="I19" s="31"/>
      <c r="J19" s="32"/>
    </row>
    <row r="20" spans="1:10" ht="14.4" thickBot="1" x14ac:dyDescent="0.3">
      <c r="A20" s="389" t="s">
        <v>33</v>
      </c>
      <c r="B20" s="390"/>
      <c r="C20" s="33">
        <f>SUM(C7:C19)</f>
        <v>0</v>
      </c>
      <c r="D20" s="33">
        <f t="shared" ref="D20:J20" si="0">SUM(D7:D19)</f>
        <v>0</v>
      </c>
      <c r="E20" s="33">
        <f t="shared" si="0"/>
        <v>10316800</v>
      </c>
      <c r="F20" s="33">
        <f t="shared" si="0"/>
        <v>0</v>
      </c>
      <c r="G20" s="33">
        <f t="shared" si="0"/>
        <v>0</v>
      </c>
      <c r="H20" s="33">
        <f t="shared" si="0"/>
        <v>427500</v>
      </c>
      <c r="I20" s="33">
        <f t="shared" si="0"/>
        <v>0</v>
      </c>
      <c r="J20" s="33">
        <f t="shared" si="0"/>
        <v>0</v>
      </c>
    </row>
    <row r="22" spans="1:10" x14ac:dyDescent="0.25">
      <c r="I22" s="388" t="s">
        <v>464</v>
      </c>
      <c r="J22" s="388"/>
    </row>
    <row r="23" spans="1:10" x14ac:dyDescent="0.25">
      <c r="I23" s="388" t="s">
        <v>47</v>
      </c>
      <c r="J23" s="388"/>
    </row>
    <row r="24" spans="1:10" x14ac:dyDescent="0.25">
      <c r="I24" s="388" t="s">
        <v>48</v>
      </c>
      <c r="J24" s="388"/>
    </row>
    <row r="28" spans="1:10" x14ac:dyDescent="0.25">
      <c r="I28" s="386" t="s">
        <v>23</v>
      </c>
      <c r="J28" s="386"/>
    </row>
    <row r="29" spans="1:10" ht="10.5" customHeight="1" x14ac:dyDescent="0.25">
      <c r="I29" s="387" t="s">
        <v>24</v>
      </c>
      <c r="J29" s="387"/>
    </row>
    <row r="30" spans="1:10" x14ac:dyDescent="0.25">
      <c r="I30" s="388" t="s">
        <v>25</v>
      </c>
      <c r="J30" s="388"/>
    </row>
  </sheetData>
  <mergeCells count="12">
    <mergeCell ref="I24:J24"/>
    <mergeCell ref="I28:J28"/>
    <mergeCell ref="I29:J29"/>
    <mergeCell ref="I30:J30"/>
    <mergeCell ref="F5:J5"/>
    <mergeCell ref="I22:J22"/>
    <mergeCell ref="I23:J23"/>
    <mergeCell ref="A5:A6"/>
    <mergeCell ref="B5:B6"/>
    <mergeCell ref="A3:J3"/>
    <mergeCell ref="A4:J4"/>
    <mergeCell ref="A20:B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2</vt:i4>
      </vt:variant>
    </vt:vector>
  </HeadingPairs>
  <TitlesOfParts>
    <vt:vector size="26" baseType="lpstr">
      <vt:lpstr>LRA 64</vt:lpstr>
      <vt:lpstr>LRA 13</vt:lpstr>
      <vt:lpstr>LO</vt:lpstr>
      <vt:lpstr>Neraca</vt:lpstr>
      <vt:lpstr>LPE</vt:lpstr>
      <vt:lpstr>1.a</vt:lpstr>
      <vt:lpstr>Lamp. 2</vt:lpstr>
      <vt:lpstr>Lamp. 5</vt:lpstr>
      <vt:lpstr>Lamp. 6</vt:lpstr>
      <vt:lpstr>Lamp. 7</vt:lpstr>
      <vt:lpstr>Lamp. 8</vt:lpstr>
      <vt:lpstr>Lamp. 9</vt:lpstr>
      <vt:lpstr>Lamp. 10</vt:lpstr>
      <vt:lpstr>Lamp. 11</vt:lpstr>
      <vt:lpstr>Lamp. 12</vt:lpstr>
      <vt:lpstr>Lamp. 13</vt:lpstr>
      <vt:lpstr>Lamp. 14</vt:lpstr>
      <vt:lpstr>Lamp. 15</vt:lpstr>
      <vt:lpstr>Lamp. 16</vt:lpstr>
      <vt:lpstr>Lamp. 19</vt:lpstr>
      <vt:lpstr>Lamp. 21</vt:lpstr>
      <vt:lpstr>Lamp. 22</vt:lpstr>
      <vt:lpstr>Lamp. 28</vt:lpstr>
      <vt:lpstr>Sheet1</vt:lpstr>
      <vt:lpstr>'1.a'!Print_Area</vt:lpstr>
      <vt:lpstr>'Lamp. 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2018-01-05T07:15:06Z</cp:lastPrinted>
  <dcterms:created xsi:type="dcterms:W3CDTF">2017-10-27T03:11:58Z</dcterms:created>
  <dcterms:modified xsi:type="dcterms:W3CDTF">2018-01-05T07:44:23Z</dcterms:modified>
</cp:coreProperties>
</file>