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105" windowWidth="28680" windowHeight="12540" activeTab="1"/>
  </bookViews>
  <sheets>
    <sheet name="2023" sheetId="1" r:id="rId1"/>
    <sheet name="REALISASI TW I" sheetId="3" r:id="rId2"/>
  </sheets>
  <definedNames>
    <definedName name="_xlnm.Print_Titles" localSheetId="0">'2023'!$8:$10</definedName>
  </definedNames>
  <calcPr calcId="124519"/>
</workbook>
</file>

<file path=xl/calcChain.xml><?xml version="1.0" encoding="utf-8"?>
<calcChain xmlns="http://schemas.openxmlformats.org/spreadsheetml/2006/main">
  <c r="P42" i="3"/>
  <c r="H42"/>
  <c r="H34"/>
  <c r="H28"/>
  <c r="H21"/>
  <c r="F48"/>
  <c r="F47"/>
  <c r="F46"/>
  <c r="F42"/>
  <c r="O42" s="1"/>
  <c r="F40"/>
  <c r="F39"/>
  <c r="F38"/>
  <c r="F34"/>
  <c r="F32"/>
  <c r="F31"/>
  <c r="F30"/>
  <c r="F28"/>
  <c r="F25"/>
  <c r="F24"/>
  <c r="F23"/>
  <c r="F21"/>
  <c r="F19"/>
  <c r="F18"/>
  <c r="F17"/>
  <c r="F12"/>
  <c r="F11"/>
  <c r="F10"/>
  <c r="G14"/>
  <c r="F14"/>
  <c r="O14" s="1"/>
  <c r="G8"/>
  <c r="F8"/>
  <c r="O8" s="1"/>
  <c r="H14" l="1"/>
  <c r="P21" l="1"/>
  <c r="O21"/>
  <c r="P34"/>
  <c r="O34"/>
  <c r="O28"/>
  <c r="R21"/>
  <c r="R28" s="1"/>
  <c r="N21"/>
  <c r="M21"/>
  <c r="L21"/>
  <c r="I61"/>
  <c r="I62"/>
  <c r="I63"/>
  <c r="I64"/>
  <c r="I65"/>
  <c r="I66"/>
  <c r="I67"/>
  <c r="I60"/>
  <c r="I52"/>
  <c r="I50"/>
  <c r="I51"/>
  <c r="I49"/>
  <c r="I45"/>
  <c r="I44"/>
  <c r="I43"/>
  <c r="I42"/>
  <c r="I37"/>
  <c r="I36"/>
  <c r="I35"/>
  <c r="I34"/>
  <c r="J52"/>
  <c r="J51"/>
  <c r="J50"/>
  <c r="J49"/>
  <c r="I29" l="1"/>
  <c r="I28"/>
  <c r="I22"/>
  <c r="I21"/>
  <c r="I14"/>
  <c r="I16"/>
  <c r="I15"/>
  <c r="I9"/>
  <c r="I8"/>
  <c r="Q14"/>
  <c r="Q21" s="1"/>
  <c r="Q28" s="1"/>
  <c r="P14"/>
  <c r="P8"/>
  <c r="N14"/>
  <c r="M14"/>
  <c r="H60" l="1"/>
  <c r="H49"/>
  <c r="G28"/>
  <c r="H8"/>
  <c r="P28" l="1"/>
</calcChain>
</file>

<file path=xl/sharedStrings.xml><?xml version="1.0" encoding="utf-8"?>
<sst xmlns="http://schemas.openxmlformats.org/spreadsheetml/2006/main" count="322" uniqueCount="193">
  <si>
    <t>LAMPIRAN IV</t>
  </si>
  <si>
    <t>: PERATURAN GUBERNUR SUMATERA BARAT</t>
  </si>
  <si>
    <t>NOMOR</t>
  </si>
  <si>
    <t>: 71 TAHUN 2020</t>
  </si>
  <si>
    <t xml:space="preserve">TENTANG </t>
  </si>
  <si>
    <t>: PELAKSANAAN SISTEM AKUNTABILITAS INSTANSI PEMERINTAH DI LINGKUNGAN PEMERINTAH DAERAH PROVINSI SUMATERA BARAT</t>
  </si>
  <si>
    <t>BADAN PENGHUBUNG PROVINSI SUMATERA BARAT</t>
  </si>
  <si>
    <t>NO</t>
  </si>
  <si>
    <t>Sasaran Strategis</t>
  </si>
  <si>
    <t>Indikator  Kinerja</t>
  </si>
  <si>
    <t>Target Kinerja</t>
  </si>
  <si>
    <t>Rencana Aksi Pencapaian Target Indikator Kinerja</t>
  </si>
  <si>
    <t>Program</t>
  </si>
  <si>
    <t>Kegiatan</t>
  </si>
  <si>
    <t>Indikator Output Kegiatan</t>
  </si>
  <si>
    <t xml:space="preserve">Target </t>
  </si>
  <si>
    <t>Anggaran</t>
  </si>
  <si>
    <t>Ket</t>
  </si>
  <si>
    <t xml:space="preserve">TW I </t>
  </si>
  <si>
    <t>TW II</t>
  </si>
  <si>
    <t>TW III</t>
  </si>
  <si>
    <t>TW IV</t>
  </si>
  <si>
    <t>Langkah-langkah/aktivitas pencapaian target indikator Kinerja</t>
  </si>
  <si>
    <t>Tw I</t>
  </si>
  <si>
    <t>Tw II</t>
  </si>
  <si>
    <t>5</t>
  </si>
  <si>
    <t>6</t>
  </si>
  <si>
    <t>7</t>
  </si>
  <si>
    <t>8</t>
  </si>
  <si>
    <t>9</t>
  </si>
  <si>
    <t>10</t>
  </si>
  <si>
    <t>11</t>
  </si>
  <si>
    <t>12</t>
  </si>
  <si>
    <t>I</t>
  </si>
  <si>
    <t>1</t>
  </si>
  <si>
    <t>Mewujudkan kelancaran kegiatan pejabat daerah dan kepentingan daerah dengan Pemerintah Pusat, Pemerintah Provinsi lainnya, Perwakilan Asing dan Lembaga Non Pemerintah.</t>
  </si>
  <si>
    <t>1. Persentase aktifitas pejabat daerah dengan Pemerintah Pusat, Pemerintah Provinsi lainnya, Perwakilan Asing, Lembaga Non Pemerintah yang dilayani.</t>
  </si>
  <si>
    <t xml:space="preserve">Program Pelayanan Penghubung </t>
  </si>
  <si>
    <t>Koordinasi dan Sinkronisasi Pelaksanaan Pelayanan Penghubung</t>
  </si>
  <si>
    <t>Jasa Pelayanan pimpinan dan tamu</t>
  </si>
  <si>
    <t>2. Persentase aktifitas pengurusan kepentingan daerah yang dilayani.</t>
  </si>
  <si>
    <t>Pelayanan Kelembagaan Aparatur dan Masyarakat</t>
  </si>
  <si>
    <t>Jasa Pelayanan</t>
  </si>
  <si>
    <t>II</t>
  </si>
  <si>
    <t>Meningkatkan koordinasi dengan perantau dan pembinaan generasi muda Sumatera Barat di perantauan.</t>
  </si>
  <si>
    <t>1. Jumlah aktifitas koordinasi dengan perantau yang dilaksanakan</t>
  </si>
  <si>
    <t>3 kali</t>
  </si>
  <si>
    <t>2. Jumlah pembinaan generasi muda rantau yang dilaksanakan</t>
  </si>
  <si>
    <t>1 kali</t>
  </si>
  <si>
    <t>III</t>
  </si>
  <si>
    <t xml:space="preserve">Meningkatkan promosi dan pemberian informasi potensi daerah yang dilaksanakan di luar provinsi Sumatera Barat </t>
  </si>
  <si>
    <t>1.       Jumlah pelaksanaan promosi potensi daerah Sumatera Barat</t>
  </si>
  <si>
    <t>Penyelenggaraan Pameran Produk Unggulan dan Pelestarian Seni Budaya</t>
  </si>
  <si>
    <t>2.       Jumlah fasilitasi pelaksanaan promosi potensi daerah Sumatera Barat</t>
  </si>
  <si>
    <t>Meningkatnya Promosi dan Penyebaran Informasi Daerah diluar Sumatera Barat</t>
  </si>
  <si>
    <t>12 kali</t>
  </si>
  <si>
    <t>Kepala Badan Penghubung Provinsi Sumatera Barat</t>
  </si>
  <si>
    <t>ASCHARI CAHYADITAMA, S.STP, M.Soc.Sc. Ph.D</t>
  </si>
  <si>
    <t>Pembina Tk.I/NIP. 19800904 199810 1 002</t>
  </si>
  <si>
    <t>RENCANA AKSI 2023</t>
  </si>
  <si>
    <t>4 kali</t>
  </si>
  <si>
    <t xml:space="preserve">Jasa Pelayanan </t>
  </si>
  <si>
    <t xml:space="preserve">Peningkatan Fasilitasi Promosi Produk Unggulan dan Pelestraian Seni Budaya </t>
  </si>
  <si>
    <t xml:space="preserve">Kegiatan Fasilitasi Pameran Produk Unggulan dan Pelestarian Seni Budaya </t>
  </si>
  <si>
    <t>IV</t>
  </si>
  <si>
    <t>Meningkatnya Akuntabilitas Kinerja Organisasi</t>
  </si>
  <si>
    <t>1. Nilai Akuntabilitas Kinerja OPD</t>
  </si>
  <si>
    <t>V</t>
  </si>
  <si>
    <t>Meningkatnya kualitas pelayanan internal organisasi</t>
  </si>
  <si>
    <t>1. Tingkat Kepuasan terhadap Pelayanan Internal Organisasi</t>
  </si>
  <si>
    <t>INDIKATOR KINERJA</t>
  </si>
  <si>
    <t xml:space="preserve"> </t>
  </si>
  <si>
    <t>1 laporan</t>
  </si>
  <si>
    <t>1 kegiatan</t>
  </si>
  <si>
    <t>SASARAN STRATEGIS</t>
  </si>
  <si>
    <t>PER TW</t>
  </si>
  <si>
    <t>TARGET KINERJA</t>
  </si>
  <si>
    <t>REALISASI</t>
  </si>
  <si>
    <t>% CAPAIAN</t>
  </si>
  <si>
    <t>AKSI YANG TELAH DILAKUKAN UNTUK PENCAPAIAN TARGET</t>
  </si>
  <si>
    <t>HAMBATAN/PERMASALAHAN DALAM PENCAPAIAN TARGET</t>
  </si>
  <si>
    <t>TINDAK LANJUT YANG TELAH/HARUS DILAKUKAN</t>
  </si>
  <si>
    <t xml:space="preserve">PROGRAM </t>
  </si>
  <si>
    <t>KEGIATAN</t>
  </si>
  <si>
    <t>INDIKATOR OUTPUT KEGIATAN</t>
  </si>
  <si>
    <t>TARGET</t>
  </si>
  <si>
    <t>ANGGARAN</t>
  </si>
  <si>
    <t>REALISASI ANGGARAN</t>
  </si>
  <si>
    <t>Mewujudkan kelancaran kegiatan pejabat daerah dan kepentingan Daerah dengan pemerintah pusat, pemerintah daerah lainnya, perwakilan asing dan lembaga non pemerintah;</t>
  </si>
  <si>
    <t>1. Persentase Aktifitas pejabat daerah dengan pemerintah pusat, pemerintah daerah lainnya, perwakilan asing dan lembaga non pemerintah yang dilayani.</t>
  </si>
  <si>
    <t>TW I</t>
  </si>
  <si>
    <t>Mendelegasikan pelaksanaan sesuai dengan tingkat prioritas acara</t>
  </si>
  <si>
    <t>Program Pelayanan Penghubung</t>
  </si>
  <si>
    <t>Jasa pelayanan</t>
  </si>
  <si>
    <t>Meningkatkan koordinasi dengan perantau dan pembinaan generasi muda Sumatera Barat di perantauan</t>
  </si>
  <si>
    <t>REALISASI RENCANA AKSI 2023</t>
  </si>
  <si>
    <t>Kondisi Januari s/d Maret 2023</t>
  </si>
  <si>
    <t xml:space="preserve"> 1. Jumlah pelaksanaan promosi potensi daerah Sumatera Barat </t>
  </si>
  <si>
    <t xml:space="preserve">2. Jumlah fasilitasi pelaksanaan promosi daerah Sumatera Barat </t>
  </si>
  <si>
    <t>0</t>
  </si>
  <si>
    <t>66.00 (baik)</t>
  </si>
  <si>
    <t>78,20 (Baik)</t>
  </si>
  <si>
    <t>2.Melakukan pendampingan dan atau mewakili pejabat daerah yang memiliki urusan dengan pemerintah pusat dan lembaga asing / non pemerintah</t>
  </si>
  <si>
    <t>3. Koordinasi dengan OPD Provinsi Sumatera Barat dan Pemerintah Kabupaten &amp; Kota)</t>
  </si>
  <si>
    <t xml:space="preserve">2. Berkoordinasi dengan Kementrian, Setneg,Kementrian dalam negeri dan Kementrian Luar Negeri serta Lembaga Pemerintah Lainnya </t>
  </si>
  <si>
    <t>1. Adanya 2 atau lebih acara diwaktu yang sama</t>
  </si>
  <si>
    <t>1.Mendelegasikan tugas pelayanan kepada Kepala Seksi dan atau staf pelayanan</t>
  </si>
  <si>
    <t xml:space="preserve">2. Koordinasi dengan Dinas Sosial dan OPD Lainnya </t>
  </si>
  <si>
    <t>1.Melaksanakan Monitoring rutin ke Asrama Mahasiswa yang ada di Bogor dan Yogyakarta</t>
  </si>
  <si>
    <t>1. Koordinasi dan memfasilitasi organisasi perantau Minang yang ada serta melibatkan perantau dalam kegiatan yang dilaksanakan oleh Badan Penghubung</t>
  </si>
  <si>
    <t>2. Melaksanakan Kegiatan Pembinaan dengan koordinasi dengan OPD terkait seperti Dinas Kebudayaan dan DPRD Provinsi</t>
  </si>
  <si>
    <t>2. Melaksanakan Survey kepuasan masyarakat (Stakeholders Badan Penghubung)</t>
  </si>
  <si>
    <t>3.Tindak lanjut hasil survey kepuasan masyarakat (Stakeholders Badan Penghubung)</t>
  </si>
  <si>
    <t xml:space="preserve">1.Melakukan rapat koordinasi
terkait perencanaan
</t>
  </si>
  <si>
    <t>2. melakukan koordinasi dengan
OPD terkait pelaksanaan
penyusunan dokumen perencanaan</t>
  </si>
  <si>
    <t>3. mengikuti rapat koordinasi terkait
penyusunan Perubahan DPA-
SKPD yang diselenggarakan oleh
BPKAD</t>
  </si>
  <si>
    <t>4.Melaksanakan kegiatan Forum OPD Tahun 2023</t>
  </si>
  <si>
    <t>1. Melakukan rapat dan koordinasi dengan lembaga dan Instansi terkait</t>
  </si>
  <si>
    <t>2. Melakukan koordinasi dengan instansi / OPD / pihak terkait untuk menyiapkan konsep materi informasi</t>
  </si>
  <si>
    <t>3. Melakukan rapat internal dan koordinasi dengan pihak terkait</t>
  </si>
  <si>
    <t>4. Melakukan koordinasi pelayanan pengunjung dan rencana penyambutan tamu negara yang datang ke Anjungan Sumatera Barat</t>
  </si>
  <si>
    <t>PROGRAM PENUNJANG URUSAN PEMERINTAH DAERAH PROVINSI</t>
  </si>
  <si>
    <t>Perencanaan, Penganggaran, Evaluasi Kinerja Perangkat Daerah</t>
  </si>
  <si>
    <t>Administrasi Keuangan Perangkat Daerah</t>
  </si>
  <si>
    <t>Penyusunan Dokumen Perencanaan Perangkat Daerah</t>
  </si>
  <si>
    <t>Koordinasi dan Penyusunan Laporan Capaian dan Ikhtisar Realisasi Kinerja SKPD</t>
  </si>
  <si>
    <t>Penyediaan Gaji dan Tunjangan ASN</t>
  </si>
  <si>
    <t>Penyediaan Administrasi Pelaksanaan Tugas ASN</t>
  </si>
  <si>
    <t>Koordinasi dan Penyusunan Laporan Keuangan Bulanan/Triwulan/Semesteran SKPD</t>
  </si>
  <si>
    <t>5. Melakukan M onitoring &amp; Evaluasi Capaian Pelaksanaan Kegiatan dan koordinasi dengan instansi terkait penyusunan LKJiP</t>
  </si>
  <si>
    <t>Terlaksananya penyusunan dokumen perencanaan perangkat daerah berupa RENJA dan terlaksananya Forum OPD</t>
  </si>
  <si>
    <t>Evaluasi Kinerja Perangkat Daerah</t>
  </si>
  <si>
    <t>Terlaksananya penyusunan Laporan Capaian Kinerja dan Ikhtisar Realisasi Kinerja SKPD dan Laporan Hasil
Koordinasi Penyusunan Laporan Capaian Kinerja dan Ikhtisar Realisasi Kinerja SKPD</t>
  </si>
  <si>
    <t>Terlaksananya penyusunan Laporan Evaluasi Kinerja Perangkat Daerah</t>
  </si>
  <si>
    <t>3 dokumen, 1 kali</t>
  </si>
  <si>
    <t>12 laporan</t>
  </si>
  <si>
    <t>4 laporan</t>
  </si>
  <si>
    <t>Terlaksananya pembayaran Gaji dan Tunjangan ASN BAdan Penghubung</t>
  </si>
  <si>
    <t>Terlaksananya Kegiatan penunjang pelaksanaan Tugas AS N</t>
  </si>
  <si>
    <t>Terlaksananya penyusunan Laporan Keuangan Bulanan/ Triwulanan/Semesteran SKPD dan Laporan Koordinasi
Penyusunan Laporan Keuangan Bulanan/Triwulanan/Semesteran SKPD</t>
  </si>
  <si>
    <t xml:space="preserve">Administrasi Barang Milik Daerah pada Perangkat Daerah </t>
  </si>
  <si>
    <t>Pengamanan Barang Milik Daerah SKPD</t>
  </si>
  <si>
    <t>Pembinaan, Pengawasan, dan Pengendalian Barang Milik Daerah
pada SKPD</t>
  </si>
  <si>
    <t>Penatausahaan Barang Milik Daerah pada SKPD</t>
  </si>
  <si>
    <t xml:space="preserve">Administrasi Kepegawaian Perangkat Daerah </t>
  </si>
  <si>
    <t xml:space="preserve">Administrasi Umum Perangkat Daerah </t>
  </si>
  <si>
    <t>Pengadaan Barang Milik Daerah Penunjang Urusan Pemerintah Daerah</t>
  </si>
  <si>
    <t>Penyediaan Jasa Penunjang Urusan Pemerintah Daerah</t>
  </si>
  <si>
    <t>Pemeliharaan Barang Milik Daerah Penunjang Urusan Pemerintahan Daerah</t>
  </si>
  <si>
    <t>4. Monitoring Evaluasi terkait pelayanan  Organisasi</t>
  </si>
  <si>
    <t>Terlaksananya Pengamanan Barang Milik Daerah SKPD</t>
  </si>
  <si>
    <t>Terlaksananya penyusunan laporan Pembinaan, Pengawasan, dan Pengendalian Barang Milik Daerah
pada SKPD</t>
  </si>
  <si>
    <t xml:space="preserve">Terlaksananya penyusunan Laporan Penatausahaan Barang Milik Daerah pada SKPD </t>
  </si>
  <si>
    <t>2 laporan</t>
  </si>
  <si>
    <t xml:space="preserve">Terlaksananya Pendidikan dan Pelatihan dan pelatihan </t>
  </si>
  <si>
    <t>Terlaksananya pelayanan Adminstrasi Umum pada Badan Penghubung</t>
  </si>
  <si>
    <t>Terlaksananya Pengadaan Barang Milik Daerah Penunjang Urusan Pemerintah Daerah pada Badan Penghubung</t>
  </si>
  <si>
    <t>Terlaksananya Jasa Penunjang Urusan Pemerintah Daerah pada Badan Penghubung</t>
  </si>
  <si>
    <t>Terlaksananya Pemeliharaan Barang Milik Daerah Penunjang Urusan Pemerintahan Daerah</t>
  </si>
  <si>
    <t>1. Melaksanakan Koordinasi, Rekonsiliasi dengan OPD terkait : BKD, Bappeda, Biro Organisasi, BPKAD,dll</t>
  </si>
  <si>
    <t>5. Melaksanakan analisis jabatan dan menempatkan pegawai sesuai peta jabatan</t>
  </si>
  <si>
    <t>6. Melakukan koordinasi dengan instansi terkait perihal pelaksanaan Sosialisasi peningkatan kapasitas SDM BAdan Penghubung</t>
  </si>
  <si>
    <t>7. Melaksanakan pengendalian dan pengawasan terhadap Barang Milik Daerah pada Badan Penghubung</t>
  </si>
  <si>
    <t>8. Menyusun SOP terkait layanan administrasi umum, administrasi kepegawaian dan barang milik daerah</t>
  </si>
  <si>
    <t xml:space="preserve">Jarak yang jauh dengan instansi terkait mengakibatkan sulitnya koordinasi </t>
  </si>
  <si>
    <t>1. Pemberitahuan tentang surat izin baru diberikan pada saat-saat terakhir</t>
  </si>
  <si>
    <t>2. Surat Keputusan baru disampaikan sore hari</t>
  </si>
  <si>
    <t>1. Berkoordinasi dengan Kementrian Dalam Negeri, Setneg, dan Kementrian Luar Negeri</t>
  </si>
  <si>
    <t>2. Melakukan penjemputan sesuai jam kerja</t>
  </si>
  <si>
    <t>3. Adanya permintaan blangko e-KTP setiap bulannya</t>
  </si>
  <si>
    <t>3. Menjemput blangko sesuai permintaan</t>
  </si>
  <si>
    <t>1. Undangan untuk menghadiri acara dari perantau yang mepet waktu sehingga bertepatan dengan acara/tugas lain</t>
  </si>
  <si>
    <t>1. Koordinasi dan memfasilitasi organisasi perantau yang ada</t>
  </si>
  <si>
    <t>2. Tidak adanya mata anggaran untuk memulangkan perantau yang terlantar di Jakarta</t>
  </si>
  <si>
    <t xml:space="preserve">2. Koordinasi dengan Dinas Sosial dan OPD LaInnya </t>
  </si>
  <si>
    <t>2. Jumlah pembinaan generasi muda rantau  yang dilaksanakan</t>
  </si>
  <si>
    <t>1.Asrama Yogya yang cukup jauh dari Jakarta, sehingga sulit untuk melakukan monitoring rutin</t>
  </si>
  <si>
    <t>1. Terus melaksanakan monitoring rutin ke asrama mahasiswa yang ada di Bogor dan Yogyakarta</t>
  </si>
  <si>
    <t>2. Sulitnya mencari lokasi acara yang sesuai dengan anggaran</t>
  </si>
  <si>
    <t>2. Melaksanakan kegiatan pembinaan dengan koordinasi dengan OPD terkait seperti Dinas Kebudayaan dan DPRD Provinsi</t>
  </si>
  <si>
    <t>Meningkatkan  promosi dan pemberian informasi potensi daerah di luar provinsi Sumatera Barat.</t>
  </si>
  <si>
    <t>1.Pengaturan waktu koordinasi pelaksanaan kegiatan yang kadang terlambat dan terkendala karena jadwal pimpinan daerah yang padat sehingga adanya masukan atau perubahan mendadak untuk bentuk dan jadwal pelaksanaan kegiatan</t>
  </si>
  <si>
    <t>1. Menyiapkan beberapa alternatif perencanaan kegiatan atau mengatur pergeseran jadwal sehingga pelaksanaan kegiatan dapat terealisir dengan baik dan sesuai target yang ditetapkan</t>
  </si>
  <si>
    <t>v</t>
  </si>
  <si>
    <r>
      <t xml:space="preserve">Memanfaatkan teknologi yaitu pelaksanaan koordinasi via </t>
    </r>
    <r>
      <rPr>
        <i/>
        <sz val="8"/>
        <color theme="1"/>
        <rFont val="Calibri"/>
        <family val="2"/>
        <scheme val="minor"/>
      </rPr>
      <t xml:space="preserve">zoom </t>
    </r>
    <r>
      <rPr>
        <sz val="8"/>
        <color theme="1"/>
        <rFont val="Calibri"/>
        <family val="2"/>
        <scheme val="minor"/>
      </rPr>
      <t xml:space="preserve">dan </t>
    </r>
    <r>
      <rPr>
        <i/>
        <sz val="8"/>
        <color theme="1"/>
        <rFont val="Calibri"/>
        <family val="2"/>
        <scheme val="minor"/>
      </rPr>
      <t>teleconference</t>
    </r>
  </si>
  <si>
    <r>
      <t xml:space="preserve">Lokasi Responden ( </t>
    </r>
    <r>
      <rPr>
        <i/>
        <sz val="8"/>
        <color theme="1"/>
        <rFont val="Calibri"/>
        <family val="2"/>
        <scheme val="minor"/>
      </rPr>
      <t>Stakeholders</t>
    </r>
    <r>
      <rPr>
        <sz val="8"/>
        <color theme="1"/>
        <rFont val="Calibri"/>
        <family val="2"/>
        <scheme val="minor"/>
      </rPr>
      <t xml:space="preserve"> Badan Penghubung yang berjauhan dan waktu yang singkat untuk pengolahan hasil kuesioner)</t>
    </r>
  </si>
  <si>
    <r>
      <t>Memanfaatkan teknologi yaitu Melaksanakan Pengumpulan data kuesioner responden melalui (</t>
    </r>
    <r>
      <rPr>
        <i/>
        <sz val="8"/>
        <color rgb="FF000000"/>
        <rFont val="Calibri"/>
        <family val="2"/>
        <scheme val="minor"/>
      </rPr>
      <t>googleform</t>
    </r>
    <r>
      <rPr>
        <sz val="8"/>
        <color rgb="FF000000"/>
        <rFont val="Calibri"/>
        <family val="2"/>
        <scheme val="minor"/>
      </rPr>
      <t>)</t>
    </r>
  </si>
  <si>
    <t>1. Melaksanakan koordinasi aktif dengan pihak terkait, dengan penyelenggara acara, pihak protokol Kementrian/Lembaga atau Lembaga lainnya</t>
  </si>
  <si>
    <t>2.Mempersiapkan personel pendampingan pejabat ( protokol dan sopir) termasuk sarana parasarana Mendelegasikan tugas pelayanan kepada Kepala Seksi dan atau staf pelayanan, koordinasi aktif dengan pihak terkait</t>
  </si>
  <si>
    <t>6 kali</t>
  </si>
  <si>
    <t>9 kali</t>
  </si>
  <si>
    <t>2 kali</t>
  </si>
  <si>
    <t>Target Tahunan sudah selesai pada tw 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</si>
</sst>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mbria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8"/>
      <color theme="1"/>
      <name val="Calibri  "/>
      <charset val="1"/>
    </font>
    <font>
      <sz val="8"/>
      <color rgb="FF000000"/>
      <name val="Calibri  "/>
      <charset val="1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Garamond"/>
      <family val="1"/>
    </font>
    <font>
      <sz val="8"/>
      <color theme="1"/>
      <name val="Cambria"/>
      <family val="1"/>
    </font>
    <font>
      <sz val="8"/>
      <color theme="1"/>
      <name val="Garamond"/>
      <family val="1"/>
    </font>
    <font>
      <sz val="10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rgb="FF000000"/>
      <name val="Calibri"/>
      <family val="2"/>
      <charset val="1"/>
      <scheme val="minor"/>
    </font>
    <font>
      <i/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DED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3" tint="0.59996337778862885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quotePrefix="1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9" fontId="6" fillId="3" borderId="11" xfId="0" applyNumberFormat="1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 readingOrder="1"/>
    </xf>
    <xf numFmtId="3" fontId="9" fillId="3" borderId="11" xfId="0" applyNumberFormat="1" applyFont="1" applyFill="1" applyBorder="1" applyAlignment="1">
      <alignment vertical="top"/>
    </xf>
    <xf numFmtId="41" fontId="6" fillId="3" borderId="11" xfId="2" applyFont="1" applyFill="1" applyBorder="1" applyAlignment="1">
      <alignment vertical="top"/>
    </xf>
    <xf numFmtId="41" fontId="6" fillId="3" borderId="11" xfId="2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vertical="top" wrapText="1"/>
    </xf>
    <xf numFmtId="0" fontId="6" fillId="4" borderId="11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left" vertical="top" wrapText="1" readingOrder="1"/>
    </xf>
    <xf numFmtId="1" fontId="6" fillId="4" borderId="11" xfId="0" applyNumberFormat="1" applyFont="1" applyFill="1" applyBorder="1" applyAlignment="1">
      <alignment horizontal="center" vertical="top"/>
    </xf>
    <xf numFmtId="41" fontId="6" fillId="4" borderId="11" xfId="2" applyFont="1" applyFill="1" applyBorder="1" applyAlignment="1">
      <alignment horizontal="left" vertical="top"/>
    </xf>
    <xf numFmtId="0" fontId="6" fillId="4" borderId="15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1" fontId="6" fillId="4" borderId="11" xfId="2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left" vertical="top" wrapText="1"/>
    </xf>
    <xf numFmtId="41" fontId="6" fillId="4" borderId="11" xfId="2" applyFont="1" applyFill="1" applyBorder="1" applyAlignment="1">
      <alignment horizontal="right" vertical="top"/>
    </xf>
    <xf numFmtId="41" fontId="6" fillId="4" borderId="11" xfId="2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2" xfId="0" quotePrefix="1" applyFont="1" applyBorder="1" applyAlignment="1">
      <alignment horizontal="left" vertical="center"/>
    </xf>
    <xf numFmtId="9" fontId="6" fillId="3" borderId="11" xfId="0" applyNumberFormat="1" applyFont="1" applyFill="1" applyBorder="1" applyAlignment="1">
      <alignment horizontal="left" vertical="top" wrapText="1"/>
    </xf>
    <xf numFmtId="0" fontId="2" fillId="0" borderId="0" xfId="0" applyFont="1" applyAlignment="1"/>
    <xf numFmtId="0" fontId="0" fillId="0" borderId="0" xfId="0" applyAlignment="1"/>
    <xf numFmtId="0" fontId="6" fillId="3" borderId="11" xfId="0" quotePrefix="1" applyFont="1" applyFill="1" applyBorder="1" applyAlignment="1">
      <alignment vertical="top" wrapText="1"/>
    </xf>
    <xf numFmtId="0" fontId="6" fillId="4" borderId="11" xfId="0" quotePrefix="1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center" vertical="top"/>
    </xf>
    <xf numFmtId="0" fontId="6" fillId="5" borderId="11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 readingOrder="1"/>
    </xf>
    <xf numFmtId="9" fontId="6" fillId="5" borderId="11" xfId="0" applyNumberFormat="1" applyFont="1" applyFill="1" applyBorder="1" applyAlignment="1">
      <alignment horizontal="left" vertical="top" wrapText="1"/>
    </xf>
    <xf numFmtId="9" fontId="6" fillId="5" borderId="11" xfId="0" applyNumberFormat="1" applyFont="1" applyFill="1" applyBorder="1" applyAlignment="1">
      <alignment horizontal="center" vertical="top"/>
    </xf>
    <xf numFmtId="164" fontId="6" fillId="5" borderId="11" xfId="1" applyNumberFormat="1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left"/>
    </xf>
    <xf numFmtId="0" fontId="6" fillId="5" borderId="8" xfId="0" applyFont="1" applyFill="1" applyBorder="1" applyAlignment="1">
      <alignment wrapText="1"/>
    </xf>
    <xf numFmtId="0" fontId="6" fillId="5" borderId="11" xfId="0" applyFont="1" applyFill="1" applyBorder="1" applyAlignment="1">
      <alignment horizontal="justify" vertical="top"/>
    </xf>
    <xf numFmtId="0" fontId="12" fillId="0" borderId="0" xfId="0" applyFont="1"/>
    <xf numFmtId="0" fontId="8" fillId="3" borderId="1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3" borderId="8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center" vertical="top"/>
    </xf>
    <xf numFmtId="0" fontId="8" fillId="6" borderId="11" xfId="0" applyFont="1" applyFill="1" applyBorder="1" applyAlignment="1">
      <alignment horizontal="left" vertical="top" wrapText="1" readingOrder="1"/>
    </xf>
    <xf numFmtId="0" fontId="6" fillId="6" borderId="11" xfId="0" applyFont="1" applyFill="1" applyBorder="1" applyAlignment="1">
      <alignment horizontal="left" vertical="top" wrapText="1"/>
    </xf>
    <xf numFmtId="0" fontId="0" fillId="6" borderId="11" xfId="0" applyFill="1" applyBorder="1"/>
    <xf numFmtId="9" fontId="6" fillId="6" borderId="11" xfId="0" applyNumberFormat="1" applyFont="1" applyFill="1" applyBorder="1" applyAlignment="1">
      <alignment horizontal="right" vertical="top"/>
    </xf>
    <xf numFmtId="41" fontId="6" fillId="6" borderId="11" xfId="2" applyFont="1" applyFill="1" applyBorder="1" applyAlignment="1">
      <alignment horizontal="right" vertical="top"/>
    </xf>
    <xf numFmtId="0" fontId="18" fillId="6" borderId="11" xfId="0" applyFont="1" applyFill="1" applyBorder="1" applyAlignment="1">
      <alignment vertical="top" wrapText="1" readingOrder="1"/>
    </xf>
    <xf numFmtId="0" fontId="3" fillId="0" borderId="15" xfId="0" applyFont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top" wrapText="1"/>
    </xf>
    <xf numFmtId="0" fontId="7" fillId="0" borderId="15" xfId="0" applyFont="1" applyBorder="1" applyAlignment="1">
      <alignment horizontal="center" vertical="top"/>
    </xf>
    <xf numFmtId="0" fontId="5" fillId="3" borderId="15" xfId="0" quotePrefix="1" applyFont="1" applyFill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center" vertical="top"/>
    </xf>
    <xf numFmtId="9" fontId="6" fillId="7" borderId="11" xfId="3" applyFont="1" applyFill="1" applyBorder="1" applyAlignment="1">
      <alignment horizontal="center" vertical="top"/>
    </xf>
    <xf numFmtId="0" fontId="6" fillId="7" borderId="11" xfId="0" quotePrefix="1" applyFont="1" applyFill="1" applyBorder="1" applyAlignment="1">
      <alignment horizontal="left" vertical="top" wrapText="1"/>
    </xf>
    <xf numFmtId="0" fontId="8" fillId="7" borderId="11" xfId="0" applyFont="1" applyFill="1" applyBorder="1" applyAlignment="1">
      <alignment horizontal="left" vertical="top" wrapText="1" readingOrder="1"/>
    </xf>
    <xf numFmtId="0" fontId="6" fillId="7" borderId="11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 readingOrder="1"/>
    </xf>
    <xf numFmtId="41" fontId="6" fillId="7" borderId="11" xfId="2" applyFont="1" applyFill="1" applyBorder="1" applyAlignment="1">
      <alignment horizontal="left" vertical="top"/>
    </xf>
    <xf numFmtId="0" fontId="0" fillId="7" borderId="11" xfId="0" applyFill="1" applyBorder="1"/>
    <xf numFmtId="0" fontId="6" fillId="7" borderId="11" xfId="0" applyFont="1" applyFill="1" applyBorder="1" applyAlignment="1">
      <alignment vertical="top" wrapText="1"/>
    </xf>
    <xf numFmtId="41" fontId="6" fillId="7" borderId="11" xfId="2" applyFont="1" applyFill="1" applyBorder="1" applyAlignment="1">
      <alignment vertical="top"/>
    </xf>
    <xf numFmtId="41" fontId="6" fillId="6" borderId="11" xfId="2" applyFont="1" applyFill="1" applyBorder="1" applyAlignment="1">
      <alignment horizontal="center" vertical="top"/>
    </xf>
    <xf numFmtId="0" fontId="16" fillId="6" borderId="15" xfId="0" applyFont="1" applyFill="1" applyBorder="1" applyAlignment="1">
      <alignment horizontal="left" vertical="top" wrapText="1"/>
    </xf>
    <xf numFmtId="2" fontId="6" fillId="6" borderId="16" xfId="0" applyNumberFormat="1" applyFont="1" applyFill="1" applyBorder="1" applyAlignment="1">
      <alignment horizontal="center" vertical="top"/>
    </xf>
    <xf numFmtId="0" fontId="0" fillId="0" borderId="20" xfId="0" applyFill="1" applyBorder="1" applyAlignment="1">
      <alignment vertical="top"/>
    </xf>
    <xf numFmtId="0" fontId="0" fillId="0" borderId="0" xfId="0" applyAlignment="1">
      <alignment vertical="top"/>
    </xf>
    <xf numFmtId="2" fontId="6" fillId="6" borderId="16" xfId="0" applyNumberFormat="1" applyFont="1" applyFill="1" applyBorder="1" applyAlignment="1">
      <alignment horizontal="center" vertical="top" wrapText="1"/>
    </xf>
    <xf numFmtId="9" fontId="6" fillId="6" borderId="11" xfId="3" quotePrefix="1" applyFont="1" applyFill="1" applyBorder="1" applyAlignment="1">
      <alignment horizontal="left" vertical="top" wrapText="1"/>
    </xf>
    <xf numFmtId="9" fontId="6" fillId="6" borderId="11" xfId="3" quotePrefix="1" applyFont="1" applyFill="1" applyBorder="1" applyAlignment="1">
      <alignment vertical="top" wrapText="1"/>
    </xf>
    <xf numFmtId="0" fontId="5" fillId="5" borderId="15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wrapText="1"/>
    </xf>
    <xf numFmtId="0" fontId="6" fillId="5" borderId="1" xfId="0" applyFont="1" applyFill="1" applyBorder="1" applyAlignment="1">
      <alignment horizontal="justify" vertical="top"/>
    </xf>
    <xf numFmtId="0" fontId="6" fillId="5" borderId="16" xfId="0" applyFont="1" applyFill="1" applyBorder="1" applyAlignment="1">
      <alignment horizontal="center" vertical="top"/>
    </xf>
    <xf numFmtId="9" fontId="6" fillId="5" borderId="11" xfId="3" quotePrefix="1" applyFont="1" applyFill="1" applyBorder="1" applyAlignment="1">
      <alignment vertical="top" wrapText="1"/>
    </xf>
    <xf numFmtId="0" fontId="26" fillId="5" borderId="0" xfId="0" quotePrefix="1" applyFont="1" applyFill="1" applyAlignment="1">
      <alignment wrapText="1"/>
    </xf>
    <xf numFmtId="0" fontId="6" fillId="5" borderId="15" xfId="0" applyFont="1" applyFill="1" applyBorder="1" applyAlignment="1">
      <alignment vertical="top" wrapText="1"/>
    </xf>
    <xf numFmtId="0" fontId="26" fillId="6" borderId="11" xfId="0" applyFont="1" applyFill="1" applyBorder="1" applyAlignment="1">
      <alignment wrapText="1"/>
    </xf>
    <xf numFmtId="0" fontId="26" fillId="6" borderId="11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vertical="top" wrapText="1"/>
    </xf>
    <xf numFmtId="0" fontId="26" fillId="6" borderId="0" xfId="0" applyFont="1" applyFill="1" applyAlignment="1">
      <alignment vertical="top" wrapText="1"/>
    </xf>
    <xf numFmtId="0" fontId="8" fillId="6" borderId="11" xfId="0" applyFont="1" applyFill="1" applyBorder="1" applyAlignment="1">
      <alignment vertical="top" wrapText="1" readingOrder="1"/>
    </xf>
    <xf numFmtId="0" fontId="0" fillId="6" borderId="0" xfId="0" applyFill="1"/>
    <xf numFmtId="41" fontId="26" fillId="6" borderId="11" xfId="2" applyFont="1" applyFill="1" applyBorder="1" applyAlignment="1">
      <alignment vertical="top"/>
    </xf>
    <xf numFmtId="41" fontId="25" fillId="6" borderId="11" xfId="2" applyFont="1" applyFill="1" applyBorder="1" applyAlignment="1">
      <alignment vertical="top"/>
    </xf>
    <xf numFmtId="0" fontId="6" fillId="6" borderId="0" xfId="0" quotePrefix="1" applyFont="1" applyFill="1" applyAlignment="1">
      <alignment vertical="top" wrapText="1"/>
    </xf>
    <xf numFmtId="0" fontId="27" fillId="6" borderId="11" xfId="0" applyFont="1" applyFill="1" applyBorder="1" applyAlignment="1">
      <alignment vertical="top" wrapText="1" readingOrder="1"/>
    </xf>
    <xf numFmtId="41" fontId="27" fillId="6" borderId="11" xfId="2" applyFont="1" applyFill="1" applyBorder="1" applyAlignment="1">
      <alignment vertical="top" wrapText="1" readingOrder="1"/>
    </xf>
    <xf numFmtId="0" fontId="8" fillId="7" borderId="11" xfId="0" quotePrefix="1" applyFont="1" applyFill="1" applyBorder="1" applyAlignment="1">
      <alignment horizontal="left" vertical="top" wrapText="1" readingOrder="1"/>
    </xf>
    <xf numFmtId="9" fontId="6" fillId="7" borderId="11" xfId="0" applyNumberFormat="1" applyFont="1" applyFill="1" applyBorder="1" applyAlignment="1">
      <alignment horizontal="center" vertical="top"/>
    </xf>
    <xf numFmtId="0" fontId="6" fillId="7" borderId="11" xfId="0" quotePrefix="1" applyFont="1" applyFill="1" applyBorder="1" applyAlignment="1">
      <alignment horizontal="center" vertical="top"/>
    </xf>
    <xf numFmtId="41" fontId="6" fillId="7" borderId="11" xfId="2" applyFont="1" applyFill="1" applyBorder="1" applyAlignment="1">
      <alignment horizontal="center" vertical="top"/>
    </xf>
    <xf numFmtId="9" fontId="6" fillId="7" borderId="11" xfId="0" applyNumberFormat="1" applyFont="1" applyFill="1" applyBorder="1" applyAlignment="1">
      <alignment horizontal="left" vertical="top" wrapText="1"/>
    </xf>
    <xf numFmtId="0" fontId="6" fillId="7" borderId="11" xfId="0" quotePrefix="1" applyFont="1" applyFill="1" applyBorder="1" applyAlignment="1">
      <alignment vertical="top" wrapText="1"/>
    </xf>
    <xf numFmtId="0" fontId="6" fillId="8" borderId="11" xfId="0" applyFont="1" applyFill="1" applyBorder="1" applyAlignment="1">
      <alignment horizontal="center" vertical="top"/>
    </xf>
    <xf numFmtId="0" fontId="6" fillId="8" borderId="11" xfId="0" applyFont="1" applyFill="1" applyBorder="1" applyAlignment="1">
      <alignment horizontal="left" vertical="top" wrapText="1"/>
    </xf>
    <xf numFmtId="9" fontId="6" fillId="8" borderId="11" xfId="3" applyFont="1" applyFill="1" applyBorder="1" applyAlignment="1">
      <alignment horizontal="center" vertical="top"/>
    </xf>
    <xf numFmtId="0" fontId="8" fillId="8" borderId="11" xfId="0" quotePrefix="1" applyFont="1" applyFill="1" applyBorder="1" applyAlignment="1">
      <alignment horizontal="left" vertical="top" wrapText="1" readingOrder="1"/>
    </xf>
    <xf numFmtId="0" fontId="8" fillId="8" borderId="11" xfId="0" applyFont="1" applyFill="1" applyBorder="1" applyAlignment="1">
      <alignment horizontal="left" vertical="top" wrapText="1" readingOrder="1"/>
    </xf>
    <xf numFmtId="9" fontId="6" fillId="8" borderId="11" xfId="0" applyNumberFormat="1" applyFont="1" applyFill="1" applyBorder="1" applyAlignment="1">
      <alignment horizontal="center" vertical="top"/>
    </xf>
    <xf numFmtId="41" fontId="6" fillId="8" borderId="11" xfId="2" applyFont="1" applyFill="1" applyBorder="1" applyAlignment="1">
      <alignment vertical="top"/>
    </xf>
    <xf numFmtId="0" fontId="6" fillId="8" borderId="16" xfId="0" applyFont="1" applyFill="1" applyBorder="1" applyAlignment="1">
      <alignment horizontal="center" vertical="top"/>
    </xf>
    <xf numFmtId="0" fontId="0" fillId="8" borderId="11" xfId="0" applyFill="1" applyBorder="1"/>
    <xf numFmtId="0" fontId="0" fillId="8" borderId="8" xfId="0" applyFill="1" applyBorder="1"/>
    <xf numFmtId="0" fontId="0" fillId="8" borderId="15" xfId="0" applyFill="1" applyBorder="1"/>
    <xf numFmtId="0" fontId="6" fillId="8" borderId="11" xfId="0" applyFont="1" applyFill="1" applyBorder="1" applyAlignment="1">
      <alignment horizontal="left" vertical="top" wrapText="1" readingOrder="1"/>
    </xf>
    <xf numFmtId="9" fontId="6" fillId="8" borderId="11" xfId="0" applyNumberFormat="1" applyFont="1" applyFill="1" applyBorder="1" applyAlignment="1">
      <alignment horizontal="left" vertical="top" wrapText="1"/>
    </xf>
    <xf numFmtId="9" fontId="6" fillId="6" borderId="11" xfId="3" applyFont="1" applyFill="1" applyBorder="1" applyAlignment="1">
      <alignment horizontal="center" vertical="top"/>
    </xf>
    <xf numFmtId="0" fontId="6" fillId="6" borderId="16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horizontal="left" vertical="top" wrapText="1"/>
    </xf>
    <xf numFmtId="9" fontId="6" fillId="5" borderId="11" xfId="3" applyFont="1" applyFill="1" applyBorder="1" applyAlignment="1">
      <alignment horizontal="center" vertical="top"/>
    </xf>
    <xf numFmtId="0" fontId="8" fillId="5" borderId="11" xfId="0" quotePrefix="1" applyFont="1" applyFill="1" applyBorder="1" applyAlignment="1">
      <alignment horizontal="left" vertical="top" wrapText="1" readingOrder="1"/>
    </xf>
    <xf numFmtId="0" fontId="8" fillId="5" borderId="11" xfId="0" applyFont="1" applyFill="1" applyBorder="1" applyAlignment="1">
      <alignment horizontal="left" vertical="top" wrapText="1" readingOrder="1"/>
    </xf>
    <xf numFmtId="0" fontId="25" fillId="5" borderId="11" xfId="0" applyFont="1" applyFill="1" applyBorder="1" applyAlignment="1">
      <alignment vertical="top" wrapText="1"/>
    </xf>
    <xf numFmtId="0" fontId="26" fillId="5" borderId="11" xfId="0" applyFont="1" applyFill="1" applyBorder="1" applyAlignment="1">
      <alignment vertical="top" wrapText="1"/>
    </xf>
    <xf numFmtId="9" fontId="25" fillId="5" borderId="11" xfId="0" applyNumberFormat="1" applyFont="1" applyFill="1" applyBorder="1" applyAlignment="1">
      <alignment vertical="top" wrapText="1"/>
    </xf>
    <xf numFmtId="41" fontId="6" fillId="5" borderId="11" xfId="2" applyFont="1" applyFill="1" applyBorder="1" applyAlignment="1">
      <alignment vertical="top"/>
    </xf>
    <xf numFmtId="0" fontId="0" fillId="5" borderId="11" xfId="0" applyFill="1" applyBorder="1"/>
    <xf numFmtId="0" fontId="0" fillId="5" borderId="11" xfId="0" applyFont="1" applyFill="1" applyBorder="1"/>
    <xf numFmtId="0" fontId="8" fillId="5" borderId="8" xfId="0" applyFont="1" applyFill="1" applyBorder="1" applyAlignment="1">
      <alignment vertical="top" wrapText="1"/>
    </xf>
    <xf numFmtId="0" fontId="8" fillId="5" borderId="15" xfId="0" applyFont="1" applyFill="1" applyBorder="1" applyAlignment="1">
      <alignment vertical="top" wrapText="1"/>
    </xf>
    <xf numFmtId="0" fontId="6" fillId="8" borderId="19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left" vertical="top" wrapText="1"/>
    </xf>
    <xf numFmtId="9" fontId="6" fillId="8" borderId="11" xfId="0" quotePrefix="1" applyNumberFormat="1" applyFont="1" applyFill="1" applyBorder="1" applyAlignment="1">
      <alignment horizontal="left" vertical="top" wrapText="1"/>
    </xf>
    <xf numFmtId="9" fontId="6" fillId="8" borderId="11" xfId="0" applyNumberFormat="1" applyFont="1" applyFill="1" applyBorder="1" applyAlignment="1">
      <alignment horizontal="right" vertical="top"/>
    </xf>
    <xf numFmtId="41" fontId="6" fillId="8" borderId="11" xfId="2" applyFont="1" applyFill="1" applyBorder="1" applyAlignment="1">
      <alignment horizontal="right" vertical="top"/>
    </xf>
    <xf numFmtId="41" fontId="6" fillId="8" borderId="11" xfId="2" applyFont="1" applyFill="1" applyBorder="1" applyAlignment="1">
      <alignment horizontal="left" vertical="top"/>
    </xf>
    <xf numFmtId="0" fontId="6" fillId="8" borderId="18" xfId="0" applyFont="1" applyFill="1" applyBorder="1" applyAlignment="1">
      <alignment horizontal="center" vertical="top"/>
    </xf>
    <xf numFmtId="0" fontId="6" fillId="8" borderId="15" xfId="0" applyFont="1" applyFill="1" applyBorder="1" applyAlignment="1">
      <alignment wrapText="1"/>
    </xf>
    <xf numFmtId="0" fontId="8" fillId="8" borderId="15" xfId="0" applyFont="1" applyFill="1" applyBorder="1" applyAlignment="1">
      <alignment horizontal="left" vertical="top" wrapText="1"/>
    </xf>
    <xf numFmtId="0" fontId="21" fillId="8" borderId="11" xfId="0" applyFont="1" applyFill="1" applyBorder="1" applyAlignment="1">
      <alignment horizontal="left" vertical="top" wrapText="1" readingOrder="1"/>
    </xf>
    <xf numFmtId="0" fontId="22" fillId="8" borderId="11" xfId="0" applyFont="1" applyFill="1" applyBorder="1" applyAlignment="1">
      <alignment horizontal="left" vertical="top" wrapText="1"/>
    </xf>
    <xf numFmtId="0" fontId="23" fillId="8" borderId="11" xfId="0" applyFont="1" applyFill="1" applyBorder="1" applyAlignment="1">
      <alignment horizontal="left" vertical="top" wrapText="1" readingOrder="1"/>
    </xf>
    <xf numFmtId="0" fontId="18" fillId="8" borderId="11" xfId="0" applyFont="1" applyFill="1" applyBorder="1" applyAlignment="1">
      <alignment vertical="top" wrapText="1" readingOrder="1"/>
    </xf>
    <xf numFmtId="0" fontId="8" fillId="8" borderId="11" xfId="0" applyFont="1" applyFill="1" applyBorder="1" applyAlignment="1">
      <alignment vertical="top" wrapText="1" readingOrder="1"/>
    </xf>
    <xf numFmtId="0" fontId="8" fillId="8" borderId="8" xfId="0" applyFont="1" applyFill="1" applyBorder="1" applyAlignment="1">
      <alignment horizontal="left" vertical="top" wrapText="1"/>
    </xf>
    <xf numFmtId="0" fontId="6" fillId="8" borderId="11" xfId="0" quotePrefix="1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0" fillId="8" borderId="0" xfId="0" applyFill="1"/>
    <xf numFmtId="0" fontId="18" fillId="0" borderId="20" xfId="0" applyFont="1" applyFill="1" applyBorder="1" applyAlignment="1">
      <alignment vertical="top" wrapText="1"/>
    </xf>
    <xf numFmtId="1" fontId="6" fillId="5" borderId="11" xfId="0" applyNumberFormat="1" applyFont="1" applyFill="1" applyBorder="1" applyAlignment="1">
      <alignment horizontal="center" vertical="top"/>
    </xf>
    <xf numFmtId="41" fontId="11" fillId="7" borderId="11" xfId="2" applyFont="1" applyFill="1" applyBorder="1" applyAlignment="1">
      <alignment vertical="top"/>
    </xf>
    <xf numFmtId="41" fontId="11" fillId="7" borderId="11" xfId="2" applyFont="1" applyFill="1" applyBorder="1" applyAlignment="1">
      <alignment horizontal="left" vertical="top"/>
    </xf>
    <xf numFmtId="41" fontId="11" fillId="5" borderId="11" xfId="2" applyFont="1" applyFill="1" applyBorder="1" applyAlignment="1">
      <alignment vertical="top"/>
    </xf>
    <xf numFmtId="41" fontId="10" fillId="0" borderId="0" xfId="2" applyFont="1" applyAlignment="1">
      <alignment horizontal="center" vertical="top"/>
    </xf>
    <xf numFmtId="41" fontId="25" fillId="0" borderId="0" xfId="2" applyFont="1" applyAlignment="1">
      <alignment vertical="top"/>
    </xf>
    <xf numFmtId="41" fontId="10" fillId="2" borderId="7" xfId="2" applyFont="1" applyFill="1" applyBorder="1" applyAlignment="1">
      <alignment horizontal="center" vertical="top" wrapText="1"/>
    </xf>
    <xf numFmtId="41" fontId="11" fillId="0" borderId="10" xfId="2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1" fontId="26" fillId="0" borderId="0" xfId="2" applyFont="1" applyBorder="1" applyAlignment="1">
      <alignment vertical="top"/>
    </xf>
    <xf numFmtId="41" fontId="25" fillId="0" borderId="0" xfId="2" applyFont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5" fillId="7" borderId="15" xfId="0" applyFont="1" applyFill="1" applyBorder="1" applyAlignment="1">
      <alignment vertical="top"/>
    </xf>
    <xf numFmtId="0" fontId="5" fillId="5" borderId="15" xfId="0" applyFont="1" applyFill="1" applyBorder="1" applyAlignment="1">
      <alignment vertical="top"/>
    </xf>
    <xf numFmtId="0" fontId="5" fillId="5" borderId="8" xfId="0" applyFont="1" applyFill="1" applyBorder="1" applyAlignment="1">
      <alignment vertical="top"/>
    </xf>
    <xf numFmtId="1" fontId="6" fillId="8" borderId="11" xfId="0" applyNumberFormat="1" applyFont="1" applyFill="1" applyBorder="1" applyAlignment="1">
      <alignment horizontal="center" vertical="top"/>
    </xf>
    <xf numFmtId="41" fontId="6" fillId="8" borderId="11" xfId="2" applyFont="1" applyFill="1" applyBorder="1" applyAlignment="1">
      <alignment horizontal="center" vertical="top"/>
    </xf>
    <xf numFmtId="41" fontId="11" fillId="8" borderId="11" xfId="2" applyFont="1" applyFill="1" applyBorder="1" applyAlignment="1">
      <alignment horizontal="center" vertical="top"/>
    </xf>
    <xf numFmtId="41" fontId="11" fillId="8" borderId="11" xfId="2" applyFont="1" applyFill="1" applyBorder="1" applyAlignment="1">
      <alignment horizontal="left" vertical="top"/>
    </xf>
    <xf numFmtId="41" fontId="19" fillId="8" borderId="11" xfId="2" applyFont="1" applyFill="1" applyBorder="1" applyAlignment="1">
      <alignment vertical="top" wrapText="1"/>
    </xf>
    <xf numFmtId="41" fontId="25" fillId="8" borderId="11" xfId="2" applyFont="1" applyFill="1" applyBorder="1" applyAlignment="1">
      <alignment vertical="top"/>
    </xf>
    <xf numFmtId="0" fontId="6" fillId="8" borderId="11" xfId="0" applyFont="1" applyFill="1" applyBorder="1" applyAlignment="1">
      <alignment vertical="top" wrapText="1"/>
    </xf>
    <xf numFmtId="41" fontId="11" fillId="8" borderId="11" xfId="2" applyFont="1" applyFill="1" applyBorder="1" applyAlignment="1">
      <alignment vertical="top"/>
    </xf>
    <xf numFmtId="2" fontId="6" fillId="6" borderId="11" xfId="0" applyNumberFormat="1" applyFont="1" applyFill="1" applyBorder="1" applyAlignment="1">
      <alignment horizontal="center" vertical="top"/>
    </xf>
    <xf numFmtId="0" fontId="11" fillId="6" borderId="11" xfId="0" applyFont="1" applyFill="1" applyBorder="1" applyAlignment="1">
      <alignment vertical="top" wrapText="1"/>
    </xf>
    <xf numFmtId="41" fontId="11" fillId="6" borderId="11" xfId="2" applyFont="1" applyFill="1" applyBorder="1" applyAlignment="1">
      <alignment horizontal="right" vertical="top"/>
    </xf>
    <xf numFmtId="0" fontId="6" fillId="9" borderId="11" xfId="0" applyFont="1" applyFill="1" applyBorder="1" applyAlignment="1">
      <alignment horizontal="center" vertical="top"/>
    </xf>
    <xf numFmtId="2" fontId="6" fillId="9" borderId="11" xfId="0" applyNumberFormat="1" applyFont="1" applyFill="1" applyBorder="1" applyAlignment="1">
      <alignment horizontal="center" vertical="top"/>
    </xf>
    <xf numFmtId="10" fontId="6" fillId="9" borderId="11" xfId="3" applyNumberFormat="1" applyFont="1" applyFill="1" applyBorder="1" applyAlignment="1">
      <alignment horizontal="center" vertical="top"/>
    </xf>
    <xf numFmtId="0" fontId="11" fillId="9" borderId="11" xfId="0" applyFont="1" applyFill="1" applyBorder="1" applyAlignment="1">
      <alignment vertical="top" wrapText="1"/>
    </xf>
    <xf numFmtId="0" fontId="4" fillId="9" borderId="11" xfId="0" applyFont="1" applyFill="1" applyBorder="1" applyAlignment="1">
      <alignment horizontal="left" vertical="top" wrapText="1"/>
    </xf>
    <xf numFmtId="0" fontId="4" fillId="9" borderId="11" xfId="0" applyFont="1" applyFill="1" applyBorder="1" applyAlignment="1">
      <alignment vertical="top" wrapText="1"/>
    </xf>
    <xf numFmtId="9" fontId="6" fillId="9" borderId="11" xfId="0" applyNumberFormat="1" applyFont="1" applyFill="1" applyBorder="1" applyAlignment="1">
      <alignment horizontal="right" vertical="top"/>
    </xf>
    <xf numFmtId="0" fontId="0" fillId="9" borderId="11" xfId="0" applyFill="1" applyBorder="1" applyAlignment="1">
      <alignment vertical="top"/>
    </xf>
    <xf numFmtId="9" fontId="6" fillId="9" borderId="11" xfId="3" applyFont="1" applyFill="1" applyBorder="1" applyAlignment="1">
      <alignment horizontal="center" vertical="top"/>
    </xf>
    <xf numFmtId="0" fontId="20" fillId="9" borderId="11" xfId="0" applyFont="1" applyFill="1" applyBorder="1" applyAlignment="1">
      <alignment horizontal="left" vertical="top" wrapText="1" readingOrder="1"/>
    </xf>
    <xf numFmtId="0" fontId="6" fillId="9" borderId="11" xfId="0" applyFont="1" applyFill="1" applyBorder="1" applyAlignment="1">
      <alignment horizontal="left" vertical="top" wrapText="1" readingOrder="1"/>
    </xf>
    <xf numFmtId="0" fontId="0" fillId="9" borderId="11" xfId="0" applyFill="1" applyBorder="1"/>
    <xf numFmtId="0" fontId="26" fillId="9" borderId="11" xfId="0" applyFont="1" applyFill="1" applyBorder="1" applyAlignment="1">
      <alignment vertical="top" wrapText="1"/>
    </xf>
    <xf numFmtId="0" fontId="25" fillId="9" borderId="11" xfId="0" applyFont="1" applyFill="1" applyBorder="1" applyAlignment="1">
      <alignment vertical="top"/>
    </xf>
    <xf numFmtId="0" fontId="24" fillId="9" borderId="11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vertical="top"/>
    </xf>
    <xf numFmtId="0" fontId="26" fillId="9" borderId="11" xfId="0" applyFont="1" applyFill="1" applyBorder="1" applyAlignment="1">
      <alignment horizontal="left" vertical="top" wrapText="1"/>
    </xf>
    <xf numFmtId="41" fontId="26" fillId="9" borderId="11" xfId="2" applyFont="1" applyFill="1" applyBorder="1" applyAlignment="1">
      <alignment vertical="top"/>
    </xf>
    <xf numFmtId="0" fontId="6" fillId="9" borderId="11" xfId="0" applyFont="1" applyFill="1" applyBorder="1" applyAlignment="1">
      <alignment vertical="top" wrapText="1"/>
    </xf>
    <xf numFmtId="41" fontId="6" fillId="9" borderId="11" xfId="2" applyFont="1" applyFill="1" applyBorder="1" applyAlignment="1">
      <alignment horizontal="right" vertical="top"/>
    </xf>
    <xf numFmtId="0" fontId="8" fillId="9" borderId="11" xfId="0" applyFont="1" applyFill="1" applyBorder="1" applyAlignment="1">
      <alignment vertical="top" wrapText="1"/>
    </xf>
    <xf numFmtId="0" fontId="6" fillId="9" borderId="11" xfId="0" applyFont="1" applyFill="1" applyBorder="1"/>
    <xf numFmtId="0" fontId="6" fillId="9" borderId="11" xfId="0" applyFont="1" applyFill="1" applyBorder="1" applyAlignment="1">
      <alignment vertical="top"/>
    </xf>
    <xf numFmtId="41" fontId="6" fillId="9" borderId="11" xfId="2" applyFont="1" applyFill="1" applyBorder="1" applyAlignment="1">
      <alignment vertical="top"/>
    </xf>
    <xf numFmtId="2" fontId="6" fillId="9" borderId="16" xfId="0" quotePrefix="1" applyNumberFormat="1" applyFont="1" applyFill="1" applyBorder="1" applyAlignment="1">
      <alignment horizontal="center" vertical="top" wrapText="1"/>
    </xf>
    <xf numFmtId="41" fontId="6" fillId="9" borderId="11" xfId="2" applyFont="1" applyFill="1" applyBorder="1" applyAlignment="1">
      <alignment horizontal="center" vertical="top"/>
    </xf>
    <xf numFmtId="0" fontId="26" fillId="9" borderId="0" xfId="0" quotePrefix="1" applyFont="1" applyFill="1" applyAlignment="1">
      <alignment vertical="top" wrapText="1"/>
    </xf>
    <xf numFmtId="0" fontId="8" fillId="9" borderId="11" xfId="0" applyFont="1" applyFill="1" applyBorder="1" applyAlignment="1">
      <alignment vertical="top" wrapText="1" readingOrder="1"/>
    </xf>
    <xf numFmtId="0" fontId="6" fillId="9" borderId="16" xfId="0" applyFont="1" applyFill="1" applyBorder="1" applyAlignment="1">
      <alignment horizontal="center" vertical="top"/>
    </xf>
    <xf numFmtId="0" fontId="26" fillId="9" borderId="11" xfId="0" quotePrefix="1" applyFont="1" applyFill="1" applyBorder="1" applyAlignment="1">
      <alignment vertical="top" wrapText="1"/>
    </xf>
    <xf numFmtId="0" fontId="6" fillId="9" borderId="11" xfId="0" applyFont="1" applyFill="1" applyBorder="1" applyAlignment="1">
      <alignment vertical="top" wrapText="1" readingOrder="1"/>
    </xf>
    <xf numFmtId="0" fontId="26" fillId="9" borderId="11" xfId="0" applyFont="1" applyFill="1" applyBorder="1" applyAlignment="1">
      <alignment wrapText="1"/>
    </xf>
    <xf numFmtId="0" fontId="26" fillId="9" borderId="11" xfId="0" quotePrefix="1" applyFont="1" applyFill="1" applyBorder="1" applyAlignment="1">
      <alignment wrapText="1"/>
    </xf>
    <xf numFmtId="0" fontId="0" fillId="9" borderId="11" xfId="0" applyFill="1" applyBorder="1" applyAlignment="1"/>
    <xf numFmtId="9" fontId="11" fillId="6" borderId="11" xfId="3" applyFont="1" applyFill="1" applyBorder="1" applyAlignment="1">
      <alignment horizontal="left" vertical="top" wrapText="1"/>
    </xf>
    <xf numFmtId="9" fontId="11" fillId="6" borderId="11" xfId="0" quotePrefix="1" applyNumberFormat="1" applyFont="1" applyFill="1" applyBorder="1" applyAlignment="1">
      <alignment horizontal="left" vertical="top" wrapText="1"/>
    </xf>
    <xf numFmtId="9" fontId="19" fillId="6" borderId="11" xfId="0" applyNumberFormat="1" applyFont="1" applyFill="1" applyBorder="1" applyAlignment="1">
      <alignment vertical="top" wrapText="1"/>
    </xf>
    <xf numFmtId="41" fontId="19" fillId="6" borderId="11" xfId="2" applyFont="1" applyFill="1" applyBorder="1" applyAlignment="1">
      <alignment vertical="top" wrapText="1"/>
    </xf>
    <xf numFmtId="0" fontId="6" fillId="6" borderId="19" xfId="0" applyFont="1" applyFill="1" applyBorder="1" applyAlignment="1">
      <alignment horizontal="center" vertical="top"/>
    </xf>
    <xf numFmtId="0" fontId="0" fillId="6" borderId="1" xfId="0" applyFill="1" applyBorder="1"/>
    <xf numFmtId="0" fontId="11" fillId="6" borderId="1" xfId="0" applyFont="1" applyFill="1" applyBorder="1" applyAlignment="1">
      <alignment vertical="top" wrapText="1"/>
    </xf>
    <xf numFmtId="9" fontId="11" fillId="6" borderId="1" xfId="0" applyNumberFormat="1" applyFont="1" applyFill="1" applyBorder="1" applyAlignment="1">
      <alignment vertical="top" wrapText="1"/>
    </xf>
    <xf numFmtId="41" fontId="25" fillId="6" borderId="1" xfId="2" applyFont="1" applyFill="1" applyBorder="1" applyAlignment="1">
      <alignment vertical="top"/>
    </xf>
    <xf numFmtId="0" fontId="3" fillId="6" borderId="15" xfId="0" applyFont="1" applyFill="1" applyBorder="1" applyAlignment="1">
      <alignment horizontal="center" vertical="top"/>
    </xf>
    <xf numFmtId="0" fontId="16" fillId="6" borderId="15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8" borderId="15" xfId="0" applyFont="1" applyFill="1" applyBorder="1" applyAlignment="1">
      <alignment horizontal="center" vertical="top"/>
    </xf>
    <xf numFmtId="0" fontId="8" fillId="8" borderId="15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8" xfId="0" applyFont="1" applyFill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5" fillId="3" borderId="1" xfId="0" quotePrefix="1" applyFont="1" applyFill="1" applyBorder="1" applyAlignment="1">
      <alignment horizontal="center" vertical="top"/>
    </xf>
    <xf numFmtId="0" fontId="5" fillId="3" borderId="15" xfId="0" quotePrefix="1" applyFont="1" applyFill="1" applyBorder="1" applyAlignment="1">
      <alignment horizontal="center" vertical="top"/>
    </xf>
    <xf numFmtId="0" fontId="5" fillId="3" borderId="8" xfId="0" quotePrefix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16" fillId="6" borderId="1" xfId="0" applyFont="1" applyFill="1" applyBorder="1" applyAlignment="1">
      <alignment horizontal="left" vertical="top" wrapText="1"/>
    </xf>
    <xf numFmtId="0" fontId="16" fillId="6" borderId="15" xfId="0" applyFont="1" applyFill="1" applyBorder="1" applyAlignment="1">
      <alignment horizontal="left" vertical="top" wrapText="1"/>
    </xf>
    <xf numFmtId="0" fontId="16" fillId="6" borderId="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center" vertical="top"/>
    </xf>
    <xf numFmtId="0" fontId="17" fillId="6" borderId="1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/>
    </xf>
    <xf numFmtId="0" fontId="3" fillId="9" borderId="15" xfId="0" applyFont="1" applyFill="1" applyBorder="1" applyAlignment="1">
      <alignment horizontal="center" vertical="top"/>
    </xf>
    <xf numFmtId="0" fontId="3" fillId="9" borderId="8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/>
    </xf>
    <xf numFmtId="0" fontId="5" fillId="9" borderId="15" xfId="0" applyFont="1" applyFill="1" applyBorder="1" applyAlignment="1">
      <alignment horizontal="center" vertical="top"/>
    </xf>
    <xf numFmtId="0" fontId="5" fillId="9" borderId="8" xfId="0" applyFont="1" applyFill="1" applyBorder="1" applyAlignment="1">
      <alignment horizontal="center" vertical="top"/>
    </xf>
    <xf numFmtId="0" fontId="11" fillId="9" borderId="1" xfId="0" applyFont="1" applyFill="1" applyBorder="1" applyAlignment="1">
      <alignment horizontal="left" vertical="top" wrapText="1"/>
    </xf>
    <xf numFmtId="0" fontId="11" fillId="9" borderId="15" xfId="0" applyFont="1" applyFill="1" applyBorder="1" applyAlignment="1">
      <alignment horizontal="left" vertical="top" wrapText="1"/>
    </xf>
    <xf numFmtId="0" fontId="11" fillId="9" borderId="8" xfId="0" applyFont="1" applyFill="1" applyBorder="1" applyAlignment="1">
      <alignment horizontal="left" vertical="top" wrapText="1"/>
    </xf>
    <xf numFmtId="0" fontId="19" fillId="9" borderId="1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top"/>
    </xf>
    <xf numFmtId="0" fontId="5" fillId="7" borderId="15" xfId="0" applyFont="1" applyFill="1" applyBorder="1" applyAlignment="1">
      <alignment horizontal="center" vertical="top"/>
    </xf>
    <xf numFmtId="0" fontId="5" fillId="7" borderId="8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5" fillId="8" borderId="15" xfId="0" applyFont="1" applyFill="1" applyBorder="1" applyAlignment="1">
      <alignment horizontal="center" vertical="top"/>
    </xf>
    <xf numFmtId="0" fontId="5" fillId="8" borderId="8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top"/>
    </xf>
    <xf numFmtId="0" fontId="6" fillId="7" borderId="15" xfId="0" applyFont="1" applyFill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5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8" xfId="0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left" vertical="top" wrapText="1"/>
    </xf>
    <xf numFmtId="0" fontId="8" fillId="8" borderId="15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/>
    </xf>
    <xf numFmtId="0" fontId="3" fillId="6" borderId="15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left" vertical="top" wrapText="1"/>
    </xf>
    <xf numFmtId="0" fontId="17" fillId="6" borderId="15" xfId="0" applyFont="1" applyFill="1" applyBorder="1" applyAlignment="1">
      <alignment horizontal="left" vertical="top" wrapText="1"/>
    </xf>
    <xf numFmtId="0" fontId="3" fillId="9" borderId="11" xfId="0" applyFont="1" applyFill="1" applyBorder="1" applyAlignment="1">
      <alignment horizontal="center" vertical="top"/>
    </xf>
    <xf numFmtId="0" fontId="5" fillId="9" borderId="11" xfId="0" applyFont="1" applyFill="1" applyBorder="1" applyAlignment="1">
      <alignment horizontal="center" vertical="top"/>
    </xf>
    <xf numFmtId="0" fontId="19" fillId="9" borderId="1" xfId="0" applyFont="1" applyFill="1" applyBorder="1" applyAlignment="1">
      <alignment horizontal="center" vertical="top" wrapText="1"/>
    </xf>
    <xf numFmtId="0" fontId="19" fillId="9" borderId="15" xfId="0" applyFont="1" applyFill="1" applyBorder="1" applyAlignment="1">
      <alignment horizontal="center" vertical="top" wrapText="1"/>
    </xf>
    <xf numFmtId="0" fontId="19" fillId="9" borderId="8" xfId="0" applyFont="1" applyFill="1" applyBorder="1" applyAlignment="1">
      <alignment horizontal="center" vertical="top" wrapText="1"/>
    </xf>
    <xf numFmtId="0" fontId="30" fillId="10" borderId="11" xfId="0" applyFont="1" applyFill="1" applyBorder="1" applyAlignment="1">
      <alignment vertical="top" wrapText="1"/>
    </xf>
    <xf numFmtId="0" fontId="0" fillId="7" borderId="11" xfId="0" applyFill="1" applyBorder="1" applyAlignment="1"/>
    <xf numFmtId="0" fontId="6" fillId="5" borderId="18" xfId="0" applyFont="1" applyFill="1" applyBorder="1" applyAlignment="1">
      <alignment horizontal="center" vertical="top"/>
    </xf>
    <xf numFmtId="0" fontId="8" fillId="5" borderId="11" xfId="0" applyFont="1" applyFill="1" applyBorder="1" applyAlignment="1">
      <alignment vertical="top" wrapText="1"/>
    </xf>
    <xf numFmtId="0" fontId="6" fillId="8" borderId="0" xfId="0" applyFont="1" applyFill="1" applyBorder="1" applyAlignment="1">
      <alignment wrapText="1"/>
    </xf>
    <xf numFmtId="9" fontId="6" fillId="7" borderId="11" xfId="0" quotePrefix="1" applyNumberFormat="1" applyFont="1" applyFill="1" applyBorder="1" applyAlignment="1">
      <alignment horizontal="center" vertical="top"/>
    </xf>
    <xf numFmtId="41" fontId="6" fillId="5" borderId="11" xfId="0" applyNumberFormat="1" applyFont="1" applyFill="1" applyBorder="1" applyAlignment="1">
      <alignment horizontal="center" vertical="top"/>
    </xf>
    <xf numFmtId="0" fontId="0" fillId="6" borderId="1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11" fillId="9" borderId="1" xfId="0" applyFont="1" applyFill="1" applyBorder="1" applyAlignment="1">
      <alignment vertical="top" wrapText="1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523875</xdr:colOff>
      <xdr:row>47</xdr:row>
      <xdr:rowOff>171450</xdr:rowOff>
    </xdr:from>
    <xdr:to>
      <xdr:col>16</xdr:col>
      <xdr:colOff>475169</xdr:colOff>
      <xdr:row>51</xdr:row>
      <xdr:rowOff>28575</xdr:rowOff>
    </xdr:to>
    <xdr:pic>
      <xdr:nvPicPr>
        <xdr:cNvPr id="2" name="Picture 1" descr="WhatsApp_Image_2022-04-18_at_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661725"/>
          <a:ext cx="875219" cy="619125"/>
        </a:xfrm>
        <a:prstGeom prst="rect">
          <a:avLst/>
        </a:prstGeom>
        <a:noFill/>
      </xdr:spPr>
    </xdr:pic>
    <xdr:clientData/>
  </xdr:twoCellAnchor>
  <xdr:twoCellAnchor>
    <xdr:from>
      <xdr:col>15</xdr:col>
      <xdr:colOff>180975</xdr:colOff>
      <xdr:row>47</xdr:row>
      <xdr:rowOff>95250</xdr:rowOff>
    </xdr:from>
    <xdr:to>
      <xdr:col>15</xdr:col>
      <xdr:colOff>827473</xdr:colOff>
      <xdr:row>51</xdr:row>
      <xdr:rowOff>92527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10825" y="36585525"/>
          <a:ext cx="646498" cy="7592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51</xdr:row>
      <xdr:rowOff>142875</xdr:rowOff>
    </xdr:from>
    <xdr:to>
      <xdr:col>15</xdr:col>
      <xdr:colOff>161416</xdr:colOff>
      <xdr:row>51</xdr:row>
      <xdr:rowOff>170733</xdr:rowOff>
    </xdr:to>
    <xdr:pic>
      <xdr:nvPicPr>
        <xdr:cNvPr id="3" name="Picture 2" descr="C:\Users\KANTOR PENGHUBUNG\Pictures\My Scans\Badan Penghubung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20000"/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9601200" y="24212550"/>
          <a:ext cx="1040892" cy="27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31749</xdr:colOff>
      <xdr:row>72</xdr:row>
      <xdr:rowOff>49708</xdr:rowOff>
    </xdr:from>
    <xdr:to>
      <xdr:col>16</xdr:col>
      <xdr:colOff>95250</xdr:colOff>
      <xdr:row>76</xdr:row>
      <xdr:rowOff>28575</xdr:rowOff>
    </xdr:to>
    <xdr:pic>
      <xdr:nvPicPr>
        <xdr:cNvPr id="6" name="Picture 5" descr="WhatsApp_Image_2022-04-18_at_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78166" y="43864708"/>
          <a:ext cx="931334" cy="740867"/>
        </a:xfrm>
        <a:prstGeom prst="rect">
          <a:avLst/>
        </a:prstGeom>
        <a:noFill/>
      </xdr:spPr>
    </xdr:pic>
    <xdr:clientData/>
  </xdr:twoCellAnchor>
  <xdr:twoCellAnchor>
    <xdr:from>
      <xdr:col>14</xdr:col>
      <xdr:colOff>306918</xdr:colOff>
      <xdr:row>72</xdr:row>
      <xdr:rowOff>84667</xdr:rowOff>
    </xdr:from>
    <xdr:to>
      <xdr:col>15</xdr:col>
      <xdr:colOff>317500</xdr:colOff>
      <xdr:row>76</xdr:row>
      <xdr:rowOff>81944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239501" y="43899667"/>
          <a:ext cx="624416" cy="7592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opLeftCell="A20" workbookViewId="0">
      <selection activeCell="E25" sqref="E25:H25"/>
    </sheetView>
  </sheetViews>
  <sheetFormatPr defaultRowHeight="15"/>
  <cols>
    <col min="1" max="1" width="5.7109375" customWidth="1"/>
    <col min="2" max="2" width="7" customWidth="1"/>
    <col min="3" max="3" width="16.85546875" customWidth="1"/>
    <col min="4" max="4" width="15.7109375" customWidth="1"/>
    <col min="5" max="8" width="7.7109375" customWidth="1"/>
    <col min="9" max="9" width="16.42578125" style="33" customWidth="1"/>
    <col min="10" max="10" width="8" customWidth="1"/>
    <col min="11" max="13" width="7.7109375" customWidth="1"/>
    <col min="14" max="14" width="10.28515625" customWidth="1"/>
    <col min="15" max="15" width="12.85546875" customWidth="1"/>
    <col min="16" max="16" width="13.85546875" style="29" customWidth="1"/>
    <col min="17" max="17" width="8.5703125" customWidth="1"/>
    <col min="18" max="18" width="14.28515625" bestFit="1" customWidth="1"/>
  </cols>
  <sheetData>
    <row r="1" spans="1:19">
      <c r="A1" s="2" t="s">
        <v>0</v>
      </c>
      <c r="C1" s="2" t="s">
        <v>1</v>
      </c>
      <c r="D1" s="1"/>
      <c r="E1" s="1"/>
      <c r="F1" s="1"/>
      <c r="G1" s="1"/>
      <c r="H1" s="32"/>
      <c r="I1" s="1"/>
      <c r="J1" s="1"/>
      <c r="K1" s="1"/>
      <c r="L1" s="1"/>
      <c r="M1" s="1"/>
      <c r="N1" s="1"/>
      <c r="P1" s="28"/>
      <c r="Q1" s="1"/>
      <c r="R1" s="1"/>
      <c r="S1" s="1"/>
    </row>
    <row r="2" spans="1:19">
      <c r="A2" s="1"/>
      <c r="C2" s="1" t="s">
        <v>2</v>
      </c>
      <c r="D2" s="1" t="s">
        <v>3</v>
      </c>
      <c r="E2" s="1"/>
      <c r="F2" s="1"/>
      <c r="G2" s="1"/>
      <c r="H2" s="32"/>
      <c r="I2" s="1"/>
      <c r="J2" s="1"/>
      <c r="K2" s="1"/>
      <c r="L2" s="1"/>
      <c r="M2" s="1"/>
      <c r="N2" s="1"/>
      <c r="P2" s="28"/>
      <c r="Q2" s="1"/>
      <c r="R2" s="1"/>
      <c r="S2" s="1"/>
    </row>
    <row r="3" spans="1:19">
      <c r="A3" s="1"/>
      <c r="C3" s="1" t="s">
        <v>4</v>
      </c>
      <c r="D3" s="1" t="s">
        <v>5</v>
      </c>
      <c r="E3" s="1"/>
      <c r="F3" s="1"/>
      <c r="G3" s="1"/>
      <c r="H3" s="32"/>
      <c r="I3" s="1"/>
      <c r="J3" s="1"/>
      <c r="K3" s="1"/>
      <c r="L3" s="1"/>
      <c r="M3" s="1"/>
      <c r="N3" s="1"/>
      <c r="P3" s="28"/>
      <c r="Q3" s="1"/>
      <c r="R3" s="1"/>
      <c r="S3" s="1"/>
    </row>
    <row r="5" spans="1:19" ht="15.75">
      <c r="B5" s="259" t="s">
        <v>59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</row>
    <row r="6" spans="1:19" ht="15.75">
      <c r="B6" s="259" t="s">
        <v>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</row>
    <row r="7" spans="1:19" ht="15.75" thickBot="1"/>
    <row r="8" spans="1:19" s="38" customFormat="1" ht="24.75" thickBot="1">
      <c r="A8" s="260" t="s">
        <v>7</v>
      </c>
      <c r="B8" s="262"/>
      <c r="C8" s="264" t="s">
        <v>8</v>
      </c>
      <c r="D8" s="264" t="s">
        <v>9</v>
      </c>
      <c r="E8" s="266" t="s">
        <v>10</v>
      </c>
      <c r="F8" s="267"/>
      <c r="G8" s="267"/>
      <c r="H8" s="268"/>
      <c r="I8" s="266" t="s">
        <v>11</v>
      </c>
      <c r="J8" s="267"/>
      <c r="K8" s="267"/>
      <c r="L8" s="267"/>
      <c r="M8" s="268"/>
      <c r="N8" s="36" t="s">
        <v>12</v>
      </c>
      <c r="O8" s="36" t="s">
        <v>13</v>
      </c>
      <c r="P8" s="36" t="s">
        <v>14</v>
      </c>
      <c r="Q8" s="36" t="s">
        <v>15</v>
      </c>
      <c r="R8" s="36" t="s">
        <v>16</v>
      </c>
      <c r="S8" s="37" t="s">
        <v>17</v>
      </c>
    </row>
    <row r="9" spans="1:19" s="38" customFormat="1" ht="48.75" thickBot="1">
      <c r="A9" s="261"/>
      <c r="B9" s="263"/>
      <c r="C9" s="265"/>
      <c r="D9" s="265"/>
      <c r="E9" s="39" t="s">
        <v>18</v>
      </c>
      <c r="F9" s="40" t="s">
        <v>19</v>
      </c>
      <c r="G9" s="40" t="s">
        <v>20</v>
      </c>
      <c r="H9" s="40" t="s">
        <v>21</v>
      </c>
      <c r="I9" s="43" t="s">
        <v>22</v>
      </c>
      <c r="J9" s="40" t="s">
        <v>23</v>
      </c>
      <c r="K9" s="40" t="s">
        <v>24</v>
      </c>
      <c r="L9" s="40" t="s">
        <v>20</v>
      </c>
      <c r="M9" s="40" t="s">
        <v>21</v>
      </c>
      <c r="N9" s="40"/>
      <c r="O9" s="40"/>
      <c r="P9" s="41"/>
      <c r="Q9" s="40"/>
      <c r="R9" s="40"/>
      <c r="S9" s="42"/>
    </row>
    <row r="10" spans="1:19">
      <c r="A10" s="3"/>
      <c r="B10" s="4"/>
      <c r="C10" s="5">
        <v>2</v>
      </c>
      <c r="D10" s="5">
        <v>3</v>
      </c>
      <c r="E10" s="275">
        <v>4</v>
      </c>
      <c r="F10" s="276"/>
      <c r="G10" s="276"/>
      <c r="H10" s="276"/>
      <c r="I10" s="6" t="s">
        <v>25</v>
      </c>
      <c r="J10" s="277" t="s">
        <v>26</v>
      </c>
      <c r="K10" s="276"/>
      <c r="L10" s="276"/>
      <c r="M10" s="278"/>
      <c r="N10" s="7" t="s">
        <v>27</v>
      </c>
      <c r="O10" s="7" t="s">
        <v>28</v>
      </c>
      <c r="P10" s="30" t="s">
        <v>29</v>
      </c>
      <c r="Q10" s="7" t="s">
        <v>30</v>
      </c>
      <c r="R10" s="7" t="s">
        <v>31</v>
      </c>
      <c r="S10" s="8" t="s">
        <v>32</v>
      </c>
    </row>
    <row r="11" spans="1:19" ht="115.5" customHeight="1">
      <c r="A11" s="279" t="s">
        <v>33</v>
      </c>
      <c r="B11" s="282" t="s">
        <v>34</v>
      </c>
      <c r="C11" s="285" t="s">
        <v>35</v>
      </c>
      <c r="D11" s="9" t="s">
        <v>36</v>
      </c>
      <c r="E11" s="10">
        <v>1</v>
      </c>
      <c r="F11" s="10">
        <v>1</v>
      </c>
      <c r="G11" s="10">
        <v>1</v>
      </c>
      <c r="H11" s="10">
        <v>1</v>
      </c>
      <c r="I11" s="34" t="s">
        <v>187</v>
      </c>
      <c r="J11" s="342"/>
      <c r="K11" s="342"/>
      <c r="L11" s="342"/>
      <c r="M11" s="342"/>
      <c r="N11" s="11" t="s">
        <v>37</v>
      </c>
      <c r="O11" s="12" t="s">
        <v>38</v>
      </c>
      <c r="P11" s="31" t="s">
        <v>39</v>
      </c>
      <c r="Q11" s="10">
        <v>1</v>
      </c>
      <c r="R11" s="13">
        <v>1699405956</v>
      </c>
      <c r="S11" s="14"/>
    </row>
    <row r="12" spans="1:19" ht="115.5" customHeight="1">
      <c r="A12" s="280"/>
      <c r="B12" s="283"/>
      <c r="C12" s="286"/>
      <c r="D12" s="9"/>
      <c r="E12" s="10"/>
      <c r="F12" s="10"/>
      <c r="G12" s="10"/>
      <c r="H12" s="10"/>
      <c r="I12" s="34" t="s">
        <v>188</v>
      </c>
      <c r="J12" s="10"/>
      <c r="K12" s="10"/>
      <c r="L12" s="10"/>
      <c r="M12" s="10"/>
      <c r="N12" s="11"/>
      <c r="O12" s="12"/>
      <c r="P12" s="31"/>
      <c r="Q12" s="10"/>
      <c r="R12" s="13"/>
      <c r="S12" s="14"/>
    </row>
    <row r="13" spans="1:19" ht="100.5" customHeight="1">
      <c r="A13" s="280"/>
      <c r="B13" s="283"/>
      <c r="C13" s="286"/>
      <c r="D13" s="9"/>
      <c r="E13" s="10"/>
      <c r="F13" s="10"/>
      <c r="G13" s="10"/>
      <c r="H13" s="10"/>
      <c r="I13" s="34" t="s">
        <v>102</v>
      </c>
      <c r="J13" s="10"/>
      <c r="K13" s="10"/>
      <c r="L13" s="10"/>
      <c r="M13" s="10"/>
      <c r="N13" s="11"/>
      <c r="O13" s="12"/>
      <c r="P13" s="31"/>
      <c r="Q13" s="10"/>
      <c r="R13" s="13"/>
      <c r="S13" s="14"/>
    </row>
    <row r="14" spans="1:19" ht="56.25">
      <c r="A14" s="281"/>
      <c r="B14" s="284"/>
      <c r="C14" s="287"/>
      <c r="D14" s="56" t="s">
        <v>40</v>
      </c>
      <c r="E14" s="10">
        <v>1</v>
      </c>
      <c r="F14" s="10">
        <v>1</v>
      </c>
      <c r="G14" s="10">
        <v>1</v>
      </c>
      <c r="H14" s="10">
        <v>1</v>
      </c>
      <c r="I14" s="34" t="s">
        <v>106</v>
      </c>
      <c r="J14" s="342"/>
      <c r="K14" s="342"/>
      <c r="L14" s="342"/>
      <c r="M14" s="342"/>
      <c r="N14" s="11" t="s">
        <v>37</v>
      </c>
      <c r="O14" s="12" t="s">
        <v>41</v>
      </c>
      <c r="P14" s="31" t="s">
        <v>61</v>
      </c>
      <c r="Q14" s="10">
        <v>1</v>
      </c>
      <c r="R14" s="15">
        <v>421833400</v>
      </c>
      <c r="S14" s="15"/>
    </row>
    <row r="15" spans="1:19" ht="78.75">
      <c r="A15" s="78"/>
      <c r="B15" s="79"/>
      <c r="C15" s="58"/>
      <c r="D15" s="56"/>
      <c r="E15" s="10"/>
      <c r="F15" s="10"/>
      <c r="G15" s="10"/>
      <c r="H15" s="10"/>
      <c r="I15" s="34" t="s">
        <v>104</v>
      </c>
      <c r="J15" s="10"/>
      <c r="K15" s="10"/>
      <c r="L15" s="10"/>
      <c r="M15" s="10"/>
      <c r="N15" s="11"/>
      <c r="O15" s="12"/>
      <c r="P15" s="31"/>
      <c r="Q15" s="10"/>
      <c r="R15" s="15"/>
      <c r="S15" s="15"/>
    </row>
    <row r="16" spans="1:19" ht="56.25">
      <c r="A16" s="78"/>
      <c r="B16" s="79"/>
      <c r="C16" s="68"/>
      <c r="D16" s="56"/>
      <c r="E16" s="10"/>
      <c r="F16" s="10"/>
      <c r="G16" s="10"/>
      <c r="H16" s="10"/>
      <c r="I16" s="34" t="s">
        <v>103</v>
      </c>
      <c r="J16" s="10"/>
      <c r="K16" s="10"/>
      <c r="L16" s="10"/>
      <c r="M16" s="10"/>
      <c r="N16" s="11"/>
      <c r="O16" s="12"/>
      <c r="P16" s="31"/>
      <c r="Q16" s="10"/>
      <c r="R16" s="15"/>
      <c r="S16" s="15"/>
    </row>
    <row r="17" spans="1:19" ht="90">
      <c r="A17" s="269" t="s">
        <v>43</v>
      </c>
      <c r="B17" s="288">
        <v>2</v>
      </c>
      <c r="C17" s="16" t="s">
        <v>44</v>
      </c>
      <c r="D17" s="17" t="s">
        <v>45</v>
      </c>
      <c r="E17" s="18" t="s">
        <v>46</v>
      </c>
      <c r="F17" s="18" t="s">
        <v>189</v>
      </c>
      <c r="G17" s="18" t="s">
        <v>190</v>
      </c>
      <c r="H17" s="18" t="s">
        <v>55</v>
      </c>
      <c r="I17" s="35" t="s">
        <v>109</v>
      </c>
      <c r="J17" s="342"/>
      <c r="K17" s="342"/>
      <c r="L17" s="342"/>
      <c r="M17" s="342"/>
      <c r="N17" s="16" t="s">
        <v>37</v>
      </c>
      <c r="O17" s="19" t="s">
        <v>41</v>
      </c>
      <c r="P17" s="25" t="s">
        <v>42</v>
      </c>
      <c r="Q17" s="20">
        <v>12</v>
      </c>
      <c r="R17" s="21">
        <v>421833400</v>
      </c>
      <c r="S17" s="21"/>
    </row>
    <row r="18" spans="1:19" ht="56.25" customHeight="1">
      <c r="A18" s="270"/>
      <c r="B18" s="289"/>
      <c r="C18" s="22"/>
      <c r="D18" s="77"/>
      <c r="E18" s="18"/>
      <c r="F18" s="18"/>
      <c r="G18" s="18"/>
      <c r="H18" s="18"/>
      <c r="I18" s="35" t="s">
        <v>107</v>
      </c>
      <c r="J18" s="18"/>
      <c r="K18" s="18"/>
      <c r="L18" s="18"/>
      <c r="M18" s="18"/>
      <c r="N18" s="16"/>
      <c r="O18" s="19"/>
      <c r="P18" s="25"/>
      <c r="Q18" s="20"/>
      <c r="R18" s="21"/>
      <c r="S18" s="21"/>
    </row>
    <row r="19" spans="1:19" ht="60.75" customHeight="1">
      <c r="A19" s="270"/>
      <c r="B19" s="289"/>
      <c r="C19" s="22"/>
      <c r="D19" s="23" t="s">
        <v>47</v>
      </c>
      <c r="E19" s="24" t="s">
        <v>48</v>
      </c>
      <c r="F19" s="24" t="s">
        <v>191</v>
      </c>
      <c r="G19" s="24" t="s">
        <v>46</v>
      </c>
      <c r="H19" s="18" t="s">
        <v>60</v>
      </c>
      <c r="I19" s="35" t="s">
        <v>108</v>
      </c>
      <c r="J19" s="342"/>
      <c r="K19" s="342"/>
      <c r="L19" s="342"/>
      <c r="M19" s="342"/>
      <c r="N19" s="16" t="s">
        <v>37</v>
      </c>
      <c r="O19" s="19" t="s">
        <v>41</v>
      </c>
      <c r="P19" s="25" t="s">
        <v>42</v>
      </c>
      <c r="Q19" s="20" t="s">
        <v>60</v>
      </c>
      <c r="R19" s="26">
        <v>421833400</v>
      </c>
      <c r="S19" s="27"/>
    </row>
    <row r="20" spans="1:19" ht="78.75">
      <c r="A20" s="66"/>
      <c r="B20" s="67"/>
      <c r="C20" s="22"/>
      <c r="D20" s="23"/>
      <c r="E20" s="24"/>
      <c r="F20" s="24"/>
      <c r="G20" s="24"/>
      <c r="H20" s="18"/>
      <c r="I20" s="35" t="s">
        <v>110</v>
      </c>
      <c r="J20" s="24"/>
      <c r="K20" s="24"/>
      <c r="L20" s="24"/>
      <c r="M20" s="18"/>
      <c r="N20" s="16"/>
      <c r="O20" s="19"/>
      <c r="P20" s="25"/>
      <c r="Q20" s="20"/>
      <c r="R20" s="26"/>
      <c r="S20" s="27"/>
    </row>
    <row r="21" spans="1:19" ht="78.75">
      <c r="A21" s="269" t="s">
        <v>49</v>
      </c>
      <c r="B21" s="272">
        <v>3</v>
      </c>
      <c r="C21" s="44" t="s">
        <v>50</v>
      </c>
      <c r="D21" s="45" t="s">
        <v>51</v>
      </c>
      <c r="E21" s="46" t="s">
        <v>46</v>
      </c>
      <c r="F21" s="46" t="s">
        <v>189</v>
      </c>
      <c r="G21" s="46" t="s">
        <v>190</v>
      </c>
      <c r="H21" s="46" t="s">
        <v>55</v>
      </c>
      <c r="I21" s="105" t="s">
        <v>117</v>
      </c>
      <c r="J21" s="342"/>
      <c r="K21" s="342"/>
      <c r="L21" s="342"/>
      <c r="M21" s="342"/>
      <c r="N21" s="47" t="s">
        <v>37</v>
      </c>
      <c r="O21" s="48" t="s">
        <v>62</v>
      </c>
      <c r="P21" s="49" t="s">
        <v>52</v>
      </c>
      <c r="Q21" s="50" t="s">
        <v>55</v>
      </c>
      <c r="R21" s="51">
        <v>247940000</v>
      </c>
      <c r="S21" s="52"/>
    </row>
    <row r="22" spans="1:19" ht="67.5">
      <c r="A22" s="270"/>
      <c r="B22" s="273"/>
      <c r="C22" s="107"/>
      <c r="D22" s="45"/>
      <c r="E22" s="46"/>
      <c r="F22" s="46"/>
      <c r="G22" s="46"/>
      <c r="H22" s="46"/>
      <c r="I22" s="105" t="s">
        <v>118</v>
      </c>
      <c r="J22" s="46"/>
      <c r="K22" s="46"/>
      <c r="L22" s="46"/>
      <c r="M22" s="46"/>
      <c r="N22" s="47"/>
      <c r="O22" s="48"/>
      <c r="P22" s="49"/>
      <c r="Q22" s="50"/>
      <c r="R22" s="51"/>
      <c r="S22" s="52"/>
    </row>
    <row r="23" spans="1:19" ht="45">
      <c r="A23" s="270"/>
      <c r="B23" s="273"/>
      <c r="C23" s="107"/>
      <c r="D23" s="45"/>
      <c r="E23" s="46"/>
      <c r="F23" s="46"/>
      <c r="G23" s="46"/>
      <c r="H23" s="46"/>
      <c r="I23" s="105" t="s">
        <v>119</v>
      </c>
      <c r="J23" s="46"/>
      <c r="K23" s="46"/>
      <c r="L23" s="46"/>
      <c r="M23" s="46"/>
      <c r="N23" s="47"/>
      <c r="O23" s="48"/>
      <c r="P23" s="49"/>
      <c r="Q23" s="50"/>
      <c r="R23" s="51"/>
      <c r="S23" s="52"/>
    </row>
    <row r="24" spans="1:19" ht="79.5">
      <c r="A24" s="270"/>
      <c r="B24" s="273"/>
      <c r="C24" s="107"/>
      <c r="D24" s="45"/>
      <c r="E24" s="46"/>
      <c r="F24" s="46"/>
      <c r="G24" s="46"/>
      <c r="H24" s="46"/>
      <c r="I24" s="106" t="s">
        <v>120</v>
      </c>
      <c r="J24" s="46"/>
      <c r="K24" s="46"/>
      <c r="L24" s="46"/>
      <c r="M24" s="46"/>
      <c r="N24" s="47"/>
      <c r="O24" s="48"/>
      <c r="P24" s="49"/>
      <c r="Q24" s="50"/>
      <c r="R24" s="51"/>
      <c r="S24" s="52"/>
    </row>
    <row r="25" spans="1:19" ht="67.5">
      <c r="A25" s="271"/>
      <c r="B25" s="274"/>
      <c r="C25" s="53"/>
      <c r="D25" s="54" t="s">
        <v>53</v>
      </c>
      <c r="E25" s="46" t="s">
        <v>46</v>
      </c>
      <c r="F25" s="46" t="s">
        <v>189</v>
      </c>
      <c r="G25" s="46" t="s">
        <v>190</v>
      </c>
      <c r="H25" s="46" t="s">
        <v>55</v>
      </c>
      <c r="I25" s="105" t="s">
        <v>117</v>
      </c>
      <c r="J25" s="342"/>
      <c r="K25" s="342"/>
      <c r="L25" s="342"/>
      <c r="M25" s="342"/>
      <c r="N25" s="47" t="s">
        <v>37</v>
      </c>
      <c r="O25" s="48" t="s">
        <v>63</v>
      </c>
      <c r="P25" s="49" t="s">
        <v>54</v>
      </c>
      <c r="Q25" s="50" t="s">
        <v>55</v>
      </c>
      <c r="R25" s="51">
        <v>423968000</v>
      </c>
      <c r="S25" s="52"/>
    </row>
    <row r="26" spans="1:19" ht="67.5">
      <c r="A26" s="80"/>
      <c r="B26" s="101"/>
      <c r="C26" s="102"/>
      <c r="D26" s="103"/>
      <c r="E26" s="104"/>
      <c r="F26" s="46"/>
      <c r="G26" s="46"/>
      <c r="H26" s="46"/>
      <c r="I26" s="105" t="s">
        <v>118</v>
      </c>
      <c r="J26" s="46"/>
      <c r="K26" s="46"/>
      <c r="L26" s="46"/>
      <c r="M26" s="46"/>
      <c r="N26" s="47"/>
      <c r="O26" s="48"/>
      <c r="P26" s="49"/>
      <c r="Q26" s="50"/>
      <c r="R26" s="51"/>
      <c r="S26" s="52"/>
    </row>
    <row r="27" spans="1:19" ht="45">
      <c r="A27" s="80"/>
      <c r="B27" s="101"/>
      <c r="C27" s="102"/>
      <c r="D27" s="103"/>
      <c r="E27" s="104"/>
      <c r="F27" s="46"/>
      <c r="G27" s="46"/>
      <c r="H27" s="46"/>
      <c r="I27" s="105" t="s">
        <v>119</v>
      </c>
      <c r="J27" s="46"/>
      <c r="K27" s="46"/>
      <c r="L27" s="46"/>
      <c r="M27" s="46"/>
      <c r="N27" s="47"/>
      <c r="O27" s="48"/>
      <c r="P27" s="49"/>
      <c r="Q27" s="50"/>
      <c r="R27" s="51"/>
      <c r="S27" s="52"/>
    </row>
    <row r="28" spans="1:19" ht="79.5">
      <c r="A28" s="80"/>
      <c r="B28" s="101"/>
      <c r="C28" s="102"/>
      <c r="D28" s="103"/>
      <c r="E28" s="104"/>
      <c r="F28" s="46"/>
      <c r="G28" s="46"/>
      <c r="H28" s="46"/>
      <c r="I28" s="106" t="s">
        <v>120</v>
      </c>
      <c r="J28" s="46"/>
      <c r="K28" s="46"/>
      <c r="L28" s="46"/>
      <c r="M28" s="46"/>
      <c r="N28" s="47"/>
      <c r="O28" s="48"/>
      <c r="P28" s="49"/>
      <c r="Q28" s="50"/>
      <c r="R28" s="51"/>
      <c r="S28" s="52"/>
    </row>
    <row r="29" spans="1:19" ht="71.25" customHeight="1">
      <c r="A29" s="269" t="s">
        <v>64</v>
      </c>
      <c r="B29" s="295">
        <v>4</v>
      </c>
      <c r="C29" s="290" t="s">
        <v>65</v>
      </c>
      <c r="D29" s="298" t="s">
        <v>66</v>
      </c>
      <c r="E29" s="98" t="s">
        <v>100</v>
      </c>
      <c r="F29" s="93">
        <v>0</v>
      </c>
      <c r="G29" s="93">
        <v>0</v>
      </c>
      <c r="H29" s="59"/>
      <c r="I29" s="100" t="s">
        <v>113</v>
      </c>
      <c r="J29" s="342"/>
      <c r="K29" s="60"/>
      <c r="L29" s="60"/>
      <c r="M29" s="61"/>
      <c r="N29" s="110" t="s">
        <v>121</v>
      </c>
      <c r="O29" s="111" t="s">
        <v>122</v>
      </c>
      <c r="P29" s="63"/>
      <c r="Q29" s="63"/>
      <c r="R29" s="64"/>
      <c r="S29" s="62"/>
    </row>
    <row r="30" spans="1:19" ht="90">
      <c r="A30" s="270"/>
      <c r="B30" s="296"/>
      <c r="C30" s="291"/>
      <c r="D30" s="298"/>
      <c r="E30" s="95"/>
      <c r="F30" s="59"/>
      <c r="G30" s="59"/>
      <c r="H30" s="59"/>
      <c r="I30" s="117" t="s">
        <v>114</v>
      </c>
      <c r="J30" s="62"/>
      <c r="K30" s="62"/>
      <c r="L30" s="62"/>
      <c r="M30" s="62"/>
      <c r="N30" s="62"/>
      <c r="O30" s="112" t="s">
        <v>124</v>
      </c>
      <c r="P30" s="109" t="s">
        <v>130</v>
      </c>
      <c r="Q30" s="109" t="s">
        <v>134</v>
      </c>
      <c r="R30" s="115">
        <v>101302000</v>
      </c>
      <c r="S30" s="62"/>
    </row>
    <row r="31" spans="1:19" ht="146.25">
      <c r="A31" s="270"/>
      <c r="B31" s="296"/>
      <c r="C31" s="291"/>
      <c r="D31" s="298"/>
      <c r="E31" s="95"/>
      <c r="F31" s="59"/>
      <c r="G31" s="59"/>
      <c r="H31" s="59"/>
      <c r="I31" s="100" t="s">
        <v>115</v>
      </c>
      <c r="J31" s="65"/>
      <c r="K31" s="65"/>
      <c r="L31" s="65"/>
      <c r="M31" s="65"/>
      <c r="N31" s="65"/>
      <c r="O31" s="109" t="s">
        <v>125</v>
      </c>
      <c r="P31" s="113" t="s">
        <v>132</v>
      </c>
      <c r="Q31" s="118" t="s">
        <v>135</v>
      </c>
      <c r="R31" s="119">
        <v>15346000</v>
      </c>
      <c r="S31" s="65"/>
    </row>
    <row r="32" spans="1:19" ht="56.25">
      <c r="A32" s="271"/>
      <c r="B32" s="297"/>
      <c r="C32" s="292"/>
      <c r="D32" s="298"/>
      <c r="E32" s="95"/>
      <c r="F32" s="62"/>
      <c r="G32" s="62"/>
      <c r="H32" s="62"/>
      <c r="I32" s="99" t="s">
        <v>116</v>
      </c>
      <c r="J32" s="62"/>
      <c r="K32" s="62"/>
      <c r="L32" s="62"/>
      <c r="M32" s="62"/>
      <c r="N32" s="114"/>
      <c r="O32" s="109" t="s">
        <v>131</v>
      </c>
      <c r="P32" s="109" t="s">
        <v>133</v>
      </c>
      <c r="Q32" s="109" t="s">
        <v>136</v>
      </c>
      <c r="R32" s="115">
        <v>12294000</v>
      </c>
      <c r="S32" s="62"/>
    </row>
    <row r="33" spans="1:19" ht="78.75">
      <c r="A33" s="80"/>
      <c r="B33" s="81"/>
      <c r="C33" s="94"/>
      <c r="D33" s="82"/>
      <c r="E33" s="95"/>
      <c r="F33" s="62"/>
      <c r="G33" s="62"/>
      <c r="H33" s="62"/>
      <c r="I33" s="99" t="s">
        <v>129</v>
      </c>
      <c r="J33" s="62"/>
      <c r="K33" s="62"/>
      <c r="L33" s="62"/>
      <c r="M33" s="62"/>
      <c r="N33" s="110" t="s">
        <v>121</v>
      </c>
      <c r="O33" s="112" t="s">
        <v>123</v>
      </c>
      <c r="P33" s="62"/>
      <c r="Q33" s="62"/>
      <c r="R33" s="114"/>
      <c r="S33" s="62"/>
    </row>
    <row r="34" spans="1:19" ht="56.25">
      <c r="A34" s="80"/>
      <c r="B34" s="81"/>
      <c r="C34" s="94"/>
      <c r="D34" s="82"/>
      <c r="E34" s="95"/>
      <c r="F34" s="62"/>
      <c r="G34" s="62"/>
      <c r="H34" s="62"/>
      <c r="I34" s="99"/>
      <c r="J34" s="62"/>
      <c r="K34" s="62"/>
      <c r="L34" s="62"/>
      <c r="M34" s="62"/>
      <c r="N34" s="110"/>
      <c r="O34" s="109" t="s">
        <v>126</v>
      </c>
      <c r="P34" s="109" t="s">
        <v>137</v>
      </c>
      <c r="Q34" s="62"/>
      <c r="R34" s="116">
        <v>7228550587</v>
      </c>
      <c r="S34" s="62"/>
    </row>
    <row r="35" spans="1:19" ht="57">
      <c r="A35" s="80"/>
      <c r="B35" s="81"/>
      <c r="C35" s="94"/>
      <c r="D35" s="82"/>
      <c r="E35" s="95"/>
      <c r="F35" s="62"/>
      <c r="G35" s="62"/>
      <c r="H35" s="62"/>
      <c r="I35" s="99"/>
      <c r="J35" s="62"/>
      <c r="K35" s="62"/>
      <c r="L35" s="62"/>
      <c r="M35" s="62"/>
      <c r="N35" s="62"/>
      <c r="O35" s="109" t="s">
        <v>127</v>
      </c>
      <c r="P35" s="108" t="s">
        <v>138</v>
      </c>
      <c r="Q35" s="62"/>
      <c r="R35" s="116">
        <v>193762500</v>
      </c>
      <c r="S35" s="62"/>
    </row>
    <row r="36" spans="1:19" ht="146.25">
      <c r="A36" s="80"/>
      <c r="B36" s="81"/>
      <c r="C36" s="94"/>
      <c r="D36" s="82"/>
      <c r="E36" s="95"/>
      <c r="F36" s="62"/>
      <c r="G36" s="62"/>
      <c r="H36" s="62"/>
      <c r="I36" s="99"/>
      <c r="J36" s="62"/>
      <c r="K36" s="62"/>
      <c r="L36" s="62"/>
      <c r="M36" s="62"/>
      <c r="N36" s="62"/>
      <c r="O36" s="109" t="s">
        <v>128</v>
      </c>
      <c r="P36" s="109" t="s">
        <v>139</v>
      </c>
      <c r="Q36" s="62"/>
      <c r="R36" s="116">
        <v>13230000</v>
      </c>
      <c r="S36" s="62"/>
    </row>
    <row r="37" spans="1:19" ht="76.5" customHeight="1">
      <c r="A37" s="299" t="s">
        <v>67</v>
      </c>
      <c r="B37" s="302">
        <v>5</v>
      </c>
      <c r="C37" s="305" t="s">
        <v>68</v>
      </c>
      <c r="D37" s="308" t="s">
        <v>69</v>
      </c>
      <c r="E37" s="227" t="s">
        <v>101</v>
      </c>
      <c r="F37" s="228">
        <v>0</v>
      </c>
      <c r="G37" s="228">
        <v>0</v>
      </c>
      <c r="H37" s="202"/>
      <c r="I37" s="229" t="s">
        <v>159</v>
      </c>
      <c r="J37" s="342"/>
      <c r="K37" s="230"/>
      <c r="L37" s="230"/>
      <c r="M37" s="221"/>
      <c r="N37" s="206" t="s">
        <v>121</v>
      </c>
      <c r="O37" s="207" t="s">
        <v>140</v>
      </c>
      <c r="P37" s="208"/>
      <c r="Q37" s="208"/>
      <c r="R37" s="222"/>
      <c r="S37" s="213"/>
    </row>
    <row r="38" spans="1:19" ht="65.25" customHeight="1">
      <c r="A38" s="300"/>
      <c r="B38" s="303"/>
      <c r="C38" s="306"/>
      <c r="D38" s="308"/>
      <c r="E38" s="231"/>
      <c r="F38" s="213"/>
      <c r="G38" s="213"/>
      <c r="H38" s="213"/>
      <c r="I38" s="232" t="s">
        <v>111</v>
      </c>
      <c r="J38" s="209"/>
      <c r="K38" s="230"/>
      <c r="L38" s="230"/>
      <c r="M38" s="233"/>
      <c r="N38" s="211"/>
      <c r="O38" s="212" t="s">
        <v>141</v>
      </c>
      <c r="P38" s="212" t="s">
        <v>150</v>
      </c>
      <c r="Q38" s="213"/>
      <c r="R38" s="226">
        <v>213846000</v>
      </c>
      <c r="S38" s="213"/>
    </row>
    <row r="39" spans="1:19" ht="90.75" customHeight="1">
      <c r="A39" s="300"/>
      <c r="B39" s="303"/>
      <c r="C39" s="306"/>
      <c r="D39" s="308"/>
      <c r="E39" s="231"/>
      <c r="F39" s="213"/>
      <c r="G39" s="213"/>
      <c r="H39" s="213"/>
      <c r="I39" s="232" t="s">
        <v>112</v>
      </c>
      <c r="J39" s="213"/>
      <c r="K39" s="213"/>
      <c r="L39" s="213"/>
      <c r="M39" s="213"/>
      <c r="N39" s="213"/>
      <c r="O39" s="214" t="s">
        <v>142</v>
      </c>
      <c r="P39" s="214" t="s">
        <v>151</v>
      </c>
      <c r="Q39" s="215" t="s">
        <v>72</v>
      </c>
      <c r="R39" s="226">
        <v>17047000</v>
      </c>
      <c r="S39" s="213"/>
    </row>
    <row r="40" spans="1:19" ht="68.25">
      <c r="A40" s="300"/>
      <c r="B40" s="303"/>
      <c r="C40" s="306"/>
      <c r="D40" s="308"/>
      <c r="E40" s="231"/>
      <c r="F40" s="213"/>
      <c r="G40" s="213"/>
      <c r="H40" s="213"/>
      <c r="I40" s="232" t="s">
        <v>149</v>
      </c>
      <c r="J40" s="209"/>
      <c r="K40" s="209"/>
      <c r="L40" s="209"/>
      <c r="M40" s="209"/>
      <c r="N40" s="209"/>
      <c r="O40" s="214" t="s">
        <v>143</v>
      </c>
      <c r="P40" s="234" t="s">
        <v>152</v>
      </c>
      <c r="Q40" s="216" t="s">
        <v>153</v>
      </c>
      <c r="R40" s="226">
        <v>16579944</v>
      </c>
      <c r="S40" s="213"/>
    </row>
    <row r="41" spans="1:19" s="97" customFormat="1" ht="62.25" customHeight="1">
      <c r="A41" s="301"/>
      <c r="B41" s="304"/>
      <c r="C41" s="307"/>
      <c r="D41" s="308"/>
      <c r="E41" s="231"/>
      <c r="F41" s="209"/>
      <c r="G41" s="209"/>
      <c r="H41" s="209"/>
      <c r="I41" s="232" t="s">
        <v>160</v>
      </c>
      <c r="J41" s="209"/>
      <c r="K41" s="209"/>
      <c r="L41" s="209"/>
      <c r="M41" s="209"/>
      <c r="N41" s="209"/>
      <c r="O41" s="207" t="s">
        <v>144</v>
      </c>
      <c r="P41" s="214" t="s">
        <v>154</v>
      </c>
      <c r="Q41" s="218" t="s">
        <v>73</v>
      </c>
      <c r="R41" s="226">
        <v>199939000</v>
      </c>
      <c r="S41" s="209"/>
    </row>
    <row r="42" spans="1:19" ht="90.75">
      <c r="A42" s="213"/>
      <c r="B42" s="213"/>
      <c r="C42" s="213"/>
      <c r="D42" s="213"/>
      <c r="E42" s="213"/>
      <c r="F42" s="213"/>
      <c r="G42" s="213"/>
      <c r="H42" s="213"/>
      <c r="I42" s="235" t="s">
        <v>161</v>
      </c>
      <c r="J42" s="213"/>
      <c r="K42" s="213"/>
      <c r="L42" s="213"/>
      <c r="M42" s="213"/>
      <c r="N42" s="213"/>
      <c r="O42" s="207" t="s">
        <v>145</v>
      </c>
      <c r="P42" s="219" t="s">
        <v>155</v>
      </c>
      <c r="Q42" s="213"/>
      <c r="R42" s="220">
        <v>1082209556</v>
      </c>
      <c r="S42" s="213"/>
    </row>
    <row r="43" spans="1:19" ht="79.5" customHeight="1">
      <c r="A43" s="213"/>
      <c r="B43" s="213"/>
      <c r="C43" s="213"/>
      <c r="D43" s="213"/>
      <c r="E43" s="213"/>
      <c r="F43" s="213"/>
      <c r="G43" s="213"/>
      <c r="H43" s="213"/>
      <c r="I43" s="232" t="s">
        <v>162</v>
      </c>
      <c r="J43" s="213"/>
      <c r="K43" s="213"/>
      <c r="L43" s="213"/>
      <c r="M43" s="213"/>
      <c r="N43" s="213"/>
      <c r="O43" s="207" t="s">
        <v>146</v>
      </c>
      <c r="P43" s="219" t="s">
        <v>156</v>
      </c>
      <c r="Q43" s="213"/>
      <c r="R43" s="220">
        <v>350969940</v>
      </c>
      <c r="S43" s="213"/>
    </row>
    <row r="44" spans="1:19" ht="67.5" customHeight="1">
      <c r="A44" s="213"/>
      <c r="B44" s="213"/>
      <c r="C44" s="213"/>
      <c r="D44" s="213"/>
      <c r="E44" s="213"/>
      <c r="F44" s="213"/>
      <c r="G44" s="213"/>
      <c r="H44" s="213"/>
      <c r="I44" s="235" t="s">
        <v>163</v>
      </c>
      <c r="J44" s="213"/>
      <c r="K44" s="213"/>
      <c r="L44" s="213"/>
      <c r="M44" s="213"/>
      <c r="N44" s="213"/>
      <c r="O44" s="207" t="s">
        <v>147</v>
      </c>
      <c r="P44" s="219" t="s">
        <v>157</v>
      </c>
      <c r="Q44" s="213"/>
      <c r="R44" s="220">
        <v>2439519100</v>
      </c>
      <c r="S44" s="213"/>
    </row>
    <row r="45" spans="1:19" ht="78.75">
      <c r="A45" s="213"/>
      <c r="B45" s="213"/>
      <c r="C45" s="213"/>
      <c r="D45" s="213"/>
      <c r="E45" s="213"/>
      <c r="F45" s="213"/>
      <c r="G45" s="213"/>
      <c r="H45" s="213"/>
      <c r="I45" s="236"/>
      <c r="J45" s="213"/>
      <c r="K45" s="213"/>
      <c r="L45" s="213"/>
      <c r="M45" s="213"/>
      <c r="N45" s="213"/>
      <c r="O45" s="207" t="s">
        <v>148</v>
      </c>
      <c r="P45" s="221" t="s">
        <v>158</v>
      </c>
      <c r="Q45" s="213"/>
      <c r="R45" s="220">
        <v>849900000</v>
      </c>
      <c r="S45" s="213"/>
    </row>
    <row r="48" spans="1:19">
      <c r="O48" s="293" t="s">
        <v>56</v>
      </c>
      <c r="P48" s="293"/>
      <c r="Q48" s="293"/>
      <c r="R48" s="293"/>
      <c r="S48" s="293"/>
    </row>
    <row r="49" spans="15:19">
      <c r="P49" s="55"/>
      <c r="Q49" s="55"/>
      <c r="R49" s="55"/>
    </row>
    <row r="50" spans="15:19">
      <c r="P50" s="55"/>
      <c r="Q50" s="55"/>
      <c r="R50" s="55"/>
    </row>
    <row r="51" spans="15:19">
      <c r="P51" s="55"/>
      <c r="Q51" s="55"/>
      <c r="R51" s="55"/>
    </row>
    <row r="52" spans="15:19">
      <c r="O52" s="294" t="s">
        <v>57</v>
      </c>
      <c r="P52" s="294"/>
      <c r="Q52" s="294"/>
      <c r="R52" s="294"/>
      <c r="S52" s="294"/>
    </row>
    <row r="53" spans="15:19">
      <c r="O53" s="258" t="s">
        <v>58</v>
      </c>
      <c r="P53" s="258"/>
      <c r="Q53" s="258"/>
      <c r="R53" s="258"/>
      <c r="S53" s="258"/>
    </row>
  </sheetData>
  <mergeCells count="28">
    <mergeCell ref="A17:A19"/>
    <mergeCell ref="B17:B19"/>
    <mergeCell ref="C29:C32"/>
    <mergeCell ref="O48:S48"/>
    <mergeCell ref="O52:S52"/>
    <mergeCell ref="A29:A32"/>
    <mergeCell ref="B29:B32"/>
    <mergeCell ref="D29:D32"/>
    <mergeCell ref="A37:A41"/>
    <mergeCell ref="B37:B41"/>
    <mergeCell ref="C37:C41"/>
    <mergeCell ref="D37:D41"/>
    <mergeCell ref="O53:S53"/>
    <mergeCell ref="B5:S5"/>
    <mergeCell ref="B6:S6"/>
    <mergeCell ref="A8:A9"/>
    <mergeCell ref="B8:B9"/>
    <mergeCell ref="C8:C9"/>
    <mergeCell ref="D8:D9"/>
    <mergeCell ref="E8:H8"/>
    <mergeCell ref="I8:M8"/>
    <mergeCell ref="A21:A25"/>
    <mergeCell ref="B21:B25"/>
    <mergeCell ref="E10:H10"/>
    <mergeCell ref="J10:M10"/>
    <mergeCell ref="A11:A14"/>
    <mergeCell ref="B11:B14"/>
    <mergeCell ref="C11:C14"/>
  </mergeCells>
  <pageMargins left="0.48" right="0.34" top="0.54" bottom="0.59" header="0.31496062992125984" footer="0.31496062992125984"/>
  <pageSetup paperSize="256"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8"/>
  <sheetViews>
    <sheetView tabSelected="1" zoomScale="90" zoomScaleNormal="90" workbookViewId="0">
      <pane ySplit="6" topLeftCell="A7" activePane="bottomLeft" state="frozen"/>
      <selection pane="bottomLeft" activeCell="M11" sqref="M11"/>
    </sheetView>
  </sheetViews>
  <sheetFormatPr defaultRowHeight="15"/>
  <cols>
    <col min="1" max="1" width="5.28515625" style="69" customWidth="1"/>
    <col min="2" max="2" width="4.7109375" customWidth="1"/>
    <col min="3" max="3" width="17.7109375" customWidth="1"/>
    <col min="4" max="4" width="20" customWidth="1"/>
    <col min="9" max="9" width="16.42578125" customWidth="1"/>
    <col min="10" max="10" width="16.28515625" customWidth="1"/>
    <col min="11" max="11" width="14.140625" customWidth="1"/>
    <col min="12" max="12" width="10.140625" customWidth="1"/>
    <col min="13" max="13" width="12.7109375" customWidth="1"/>
    <col min="14" max="14" width="12" customWidth="1"/>
    <col min="16" max="16" width="13" bestFit="1" customWidth="1"/>
    <col min="17" max="17" width="13.28515625" bestFit="1" customWidth="1"/>
    <col min="18" max="18" width="12.5703125" style="178" bestFit="1" customWidth="1"/>
    <col min="19" max="19" width="9.140625" style="97"/>
    <col min="20" max="20" width="10.85546875" bestFit="1" customWidth="1"/>
  </cols>
  <sheetData>
    <row r="1" spans="1:19" ht="15.75">
      <c r="B1" s="259" t="s">
        <v>95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19" ht="15.75">
      <c r="B2" s="259" t="s">
        <v>6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</row>
    <row r="3" spans="1:19" ht="15.7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77"/>
    </row>
    <row r="4" spans="1:19">
      <c r="A4" s="70" t="s">
        <v>96</v>
      </c>
      <c r="B4" s="70"/>
      <c r="C4" s="70"/>
      <c r="D4" s="70"/>
    </row>
    <row r="5" spans="1:19" ht="15.75" thickBot="1">
      <c r="A5" s="70"/>
      <c r="B5" s="70"/>
      <c r="C5" s="70"/>
      <c r="D5" s="70"/>
    </row>
    <row r="6" spans="1:19" s="75" customFormat="1" ht="45.75" thickBot="1">
      <c r="A6" s="71" t="s">
        <v>7</v>
      </c>
      <c r="B6" s="72"/>
      <c r="C6" s="73" t="s">
        <v>74</v>
      </c>
      <c r="D6" s="73" t="s">
        <v>70</v>
      </c>
      <c r="E6" s="74" t="s">
        <v>75</v>
      </c>
      <c r="F6" s="73" t="s">
        <v>76</v>
      </c>
      <c r="G6" s="73" t="s">
        <v>77</v>
      </c>
      <c r="H6" s="73" t="s">
        <v>78</v>
      </c>
      <c r="I6" s="73" t="s">
        <v>79</v>
      </c>
      <c r="J6" s="73" t="s">
        <v>80</v>
      </c>
      <c r="K6" s="73" t="s">
        <v>81</v>
      </c>
      <c r="L6" s="73" t="s">
        <v>82</v>
      </c>
      <c r="M6" s="73" t="s">
        <v>83</v>
      </c>
      <c r="N6" s="73" t="s">
        <v>84</v>
      </c>
      <c r="O6" s="73" t="s">
        <v>85</v>
      </c>
      <c r="P6" s="73" t="s">
        <v>77</v>
      </c>
      <c r="Q6" s="73" t="s">
        <v>86</v>
      </c>
      <c r="R6" s="179" t="s">
        <v>87</v>
      </c>
      <c r="S6" s="97"/>
    </row>
    <row r="7" spans="1:19" s="75" customFormat="1">
      <c r="A7" s="4"/>
      <c r="B7" s="76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180">
        <v>17</v>
      </c>
      <c r="S7" s="97"/>
    </row>
    <row r="8" spans="1:19" ht="112.5" customHeight="1">
      <c r="A8" s="309" t="s">
        <v>33</v>
      </c>
      <c r="B8" s="321">
        <v>1</v>
      </c>
      <c r="C8" s="318" t="s">
        <v>88</v>
      </c>
      <c r="D8" s="315" t="s">
        <v>89</v>
      </c>
      <c r="E8" s="83" t="s">
        <v>90</v>
      </c>
      <c r="F8" s="121">
        <f>+'2023'!E11</f>
        <v>1</v>
      </c>
      <c r="G8" s="121">
        <f>+'2023'!G11</f>
        <v>1</v>
      </c>
      <c r="H8" s="84">
        <f t="shared" ref="H8:H60" si="0">G8/F8*100%</f>
        <v>1</v>
      </c>
      <c r="I8" s="85" t="str">
        <f>+'2023'!I11</f>
        <v>1. Melaksanakan koordinasi aktif dengan pihak terkait, dengan penyelenggara acara, pihak protokol Kementrian/Lembaga atau Lembaga lainnya</v>
      </c>
      <c r="J8" s="120" t="s">
        <v>105</v>
      </c>
      <c r="K8" s="86" t="s">
        <v>91</v>
      </c>
      <c r="L8" s="87" t="s">
        <v>92</v>
      </c>
      <c r="M8" s="87" t="s">
        <v>38</v>
      </c>
      <c r="N8" s="88" t="s">
        <v>93</v>
      </c>
      <c r="O8" s="121">
        <f>+F8</f>
        <v>1</v>
      </c>
      <c r="P8" s="121">
        <f>+O8</f>
        <v>1</v>
      </c>
      <c r="Q8" s="89">
        <v>1699405956</v>
      </c>
      <c r="R8" s="174">
        <v>208096951</v>
      </c>
      <c r="S8" s="97" t="s">
        <v>183</v>
      </c>
    </row>
    <row r="9" spans="1:19" ht="90">
      <c r="A9" s="310"/>
      <c r="B9" s="322"/>
      <c r="C9" s="319"/>
      <c r="D9" s="316"/>
      <c r="E9" s="343"/>
      <c r="F9" s="343"/>
      <c r="G9" s="343"/>
      <c r="H9" s="343"/>
      <c r="I9" s="85" t="str">
        <f>+'2023'!I13</f>
        <v>2.Melakukan pendampingan dan atau mewakili pejabat daerah yang memiliki urusan dengan pemerintah pusat dan lembaga asing / non pemerintah</v>
      </c>
      <c r="J9" s="91"/>
      <c r="K9" s="91"/>
      <c r="L9" s="90"/>
      <c r="M9" s="90"/>
      <c r="N9" s="90"/>
      <c r="O9" s="121"/>
      <c r="P9" s="121"/>
      <c r="Q9" s="89">
        <v>0</v>
      </c>
      <c r="R9" s="175">
        <v>0</v>
      </c>
    </row>
    <row r="10" spans="1:19">
      <c r="A10" s="310"/>
      <c r="B10" s="322"/>
      <c r="C10" s="319"/>
      <c r="D10" s="316"/>
      <c r="E10" s="83" t="s">
        <v>19</v>
      </c>
      <c r="F10" s="347">
        <f>+'2023'!F11</f>
        <v>1</v>
      </c>
      <c r="G10" s="122" t="s">
        <v>99</v>
      </c>
      <c r="H10" s="84">
        <v>0</v>
      </c>
      <c r="I10" s="85"/>
      <c r="J10" s="91"/>
      <c r="K10" s="91"/>
      <c r="L10" s="90"/>
      <c r="M10" s="90"/>
      <c r="N10" s="90"/>
      <c r="O10" s="121"/>
      <c r="P10" s="121"/>
      <c r="Q10" s="89"/>
      <c r="R10" s="175"/>
    </row>
    <row r="11" spans="1:19">
      <c r="A11" s="310"/>
      <c r="B11" s="322"/>
      <c r="C11" s="319"/>
      <c r="D11" s="316"/>
      <c r="E11" s="83" t="s">
        <v>20</v>
      </c>
      <c r="F11" s="121">
        <f>+'2023'!G11</f>
        <v>1</v>
      </c>
      <c r="G11" s="83">
        <v>0</v>
      </c>
      <c r="H11" s="84">
        <v>0</v>
      </c>
      <c r="I11" s="85"/>
      <c r="J11" s="91"/>
      <c r="K11" s="91"/>
      <c r="L11" s="90"/>
      <c r="M11" s="90"/>
      <c r="N11" s="90"/>
      <c r="O11" s="121"/>
      <c r="P11" s="121"/>
      <c r="Q11" s="89"/>
      <c r="R11" s="175"/>
    </row>
    <row r="12" spans="1:19">
      <c r="A12" s="310"/>
      <c r="B12" s="322"/>
      <c r="C12" s="319"/>
      <c r="D12" s="316"/>
      <c r="E12" s="83" t="s">
        <v>21</v>
      </c>
      <c r="F12" s="121">
        <f>+'2023'!H11</f>
        <v>1</v>
      </c>
      <c r="G12" s="83">
        <v>0</v>
      </c>
      <c r="H12" s="84">
        <v>0</v>
      </c>
      <c r="I12" s="85"/>
      <c r="J12" s="91"/>
      <c r="K12" s="91"/>
      <c r="L12" s="90"/>
      <c r="M12" s="90"/>
      <c r="N12" s="90"/>
      <c r="O12" s="121"/>
      <c r="P12" s="121"/>
      <c r="Q12" s="123">
        <v>0</v>
      </c>
      <c r="R12" s="174">
        <v>0</v>
      </c>
    </row>
    <row r="13" spans="1:19">
      <c r="A13" s="311"/>
      <c r="B13" s="322"/>
      <c r="C13" s="319"/>
      <c r="D13" s="317"/>
      <c r="E13" s="90"/>
      <c r="F13" s="90"/>
      <c r="G13" s="90"/>
      <c r="H13" s="90"/>
      <c r="I13" s="85"/>
      <c r="J13" s="91"/>
      <c r="K13" s="91"/>
      <c r="L13" s="90"/>
      <c r="M13" s="90" t="s">
        <v>71</v>
      </c>
      <c r="N13" s="90"/>
      <c r="O13" s="121"/>
      <c r="P13" s="121"/>
      <c r="Q13" s="92">
        <v>0</v>
      </c>
      <c r="R13" s="174">
        <v>0</v>
      </c>
    </row>
    <row r="14" spans="1:19" ht="135.75" customHeight="1">
      <c r="A14" s="187"/>
      <c r="B14" s="322"/>
      <c r="C14" s="319"/>
      <c r="D14" s="315" t="s">
        <v>40</v>
      </c>
      <c r="E14" s="121" t="s">
        <v>90</v>
      </c>
      <c r="F14" s="121">
        <f>+'2023'!E14</f>
        <v>1</v>
      </c>
      <c r="G14" s="121">
        <f>+'2023'!F14</f>
        <v>1</v>
      </c>
      <c r="H14" s="84">
        <f t="shared" si="0"/>
        <v>1</v>
      </c>
      <c r="I14" s="91" t="str">
        <f>+'2023'!I14</f>
        <v>1.Mendelegasikan tugas pelayanan kepada Kepala Seksi dan atau staf pelayanan</v>
      </c>
      <c r="J14" s="120" t="s">
        <v>165</v>
      </c>
      <c r="K14" s="120" t="s">
        <v>167</v>
      </c>
      <c r="L14" s="87" t="s">
        <v>92</v>
      </c>
      <c r="M14" s="87" t="str">
        <f>+'2023'!O14</f>
        <v>Pelayanan Kelembagaan Aparatur dan Masyarakat</v>
      </c>
      <c r="N14" s="124" t="str">
        <f>+'2023'!P14</f>
        <v xml:space="preserve">Jasa Pelayanan </v>
      </c>
      <c r="O14" s="121">
        <f>+F14</f>
        <v>1</v>
      </c>
      <c r="P14" s="121">
        <f>+O14</f>
        <v>1</v>
      </c>
      <c r="Q14" s="89">
        <f>+'2023'!R14</f>
        <v>421833400</v>
      </c>
      <c r="R14" s="175">
        <v>51541490</v>
      </c>
      <c r="S14" s="97" t="s">
        <v>183</v>
      </c>
    </row>
    <row r="15" spans="1:19" ht="118.5" customHeight="1">
      <c r="A15" s="188"/>
      <c r="B15" s="322"/>
      <c r="C15" s="319"/>
      <c r="D15" s="316"/>
      <c r="E15" s="90"/>
      <c r="F15" s="90"/>
      <c r="G15" s="90"/>
      <c r="H15" s="90"/>
      <c r="I15" s="125" t="str">
        <f>+'2023'!I15</f>
        <v xml:space="preserve">2. Berkoordinasi dengan Kementrian, Setneg,Kementrian dalam negeri dan Kementrian Luar Negeri serta Lembaga Pemerintah Lainnya </v>
      </c>
      <c r="J15" s="120" t="s">
        <v>166</v>
      </c>
      <c r="K15" s="120" t="s">
        <v>168</v>
      </c>
      <c r="L15" s="87"/>
      <c r="M15" s="87"/>
      <c r="N15" s="87"/>
      <c r="O15" s="121"/>
      <c r="P15" s="121"/>
      <c r="Q15" s="89"/>
      <c r="R15" s="175"/>
    </row>
    <row r="16" spans="1:19" ht="56.25">
      <c r="A16" s="188"/>
      <c r="B16" s="322"/>
      <c r="C16" s="319"/>
      <c r="D16" s="316"/>
      <c r="E16" s="90"/>
      <c r="F16" s="90"/>
      <c r="G16" s="90"/>
      <c r="H16" s="90"/>
      <c r="I16" s="125" t="str">
        <f>+'2023'!I16</f>
        <v>3. Koordinasi dengan OPD Provinsi Sumatera Barat dan Pemerintah Kabupaten &amp; Kota)</v>
      </c>
      <c r="J16" s="120" t="s">
        <v>169</v>
      </c>
      <c r="K16" s="120" t="s">
        <v>170</v>
      </c>
      <c r="L16" s="87"/>
      <c r="M16" s="87"/>
      <c r="N16" s="87"/>
      <c r="O16" s="121"/>
      <c r="P16" s="121"/>
      <c r="Q16" s="89"/>
      <c r="R16" s="175"/>
    </row>
    <row r="17" spans="1:18">
      <c r="A17" s="188"/>
      <c r="B17" s="323"/>
      <c r="C17" s="320"/>
      <c r="D17" s="317"/>
      <c r="E17" s="83" t="s">
        <v>19</v>
      </c>
      <c r="F17" s="121">
        <f>+'2023'!E14</f>
        <v>1</v>
      </c>
      <c r="G17" s="83">
        <v>0</v>
      </c>
      <c r="H17" s="84">
        <v>0</v>
      </c>
      <c r="I17" s="125"/>
      <c r="J17" s="86"/>
      <c r="K17" s="86"/>
      <c r="L17" s="87"/>
      <c r="M17" s="87"/>
      <c r="N17" s="87"/>
      <c r="O17" s="121"/>
      <c r="P17" s="121"/>
      <c r="Q17" s="89"/>
      <c r="R17" s="175"/>
    </row>
    <row r="18" spans="1:18">
      <c r="A18" s="188"/>
      <c r="B18" s="256"/>
      <c r="C18" s="255"/>
      <c r="D18" s="254"/>
      <c r="E18" s="83" t="s">
        <v>20</v>
      </c>
      <c r="F18" s="121">
        <f>+'2023'!F14</f>
        <v>1</v>
      </c>
      <c r="G18" s="83">
        <v>0</v>
      </c>
      <c r="H18" s="84">
        <v>0</v>
      </c>
      <c r="I18" s="125"/>
      <c r="J18" s="86"/>
      <c r="K18" s="86"/>
      <c r="L18" s="87"/>
      <c r="M18" s="87"/>
      <c r="N18" s="87"/>
      <c r="O18" s="121"/>
      <c r="P18" s="121"/>
      <c r="Q18" s="89"/>
      <c r="R18" s="175"/>
    </row>
    <row r="19" spans="1:18">
      <c r="A19" s="188"/>
      <c r="B19" s="256"/>
      <c r="C19" s="255"/>
      <c r="D19" s="254"/>
      <c r="E19" s="83" t="s">
        <v>21</v>
      </c>
      <c r="F19" s="121">
        <f>+'2023'!H14</f>
        <v>1</v>
      </c>
      <c r="G19" s="83">
        <v>0</v>
      </c>
      <c r="H19" s="84">
        <v>0</v>
      </c>
      <c r="I19" s="125"/>
      <c r="J19" s="86"/>
      <c r="K19" s="86"/>
      <c r="L19" s="87"/>
      <c r="M19" s="87"/>
      <c r="N19" s="87"/>
      <c r="O19" s="121"/>
      <c r="P19" s="121"/>
      <c r="Q19" s="89"/>
      <c r="R19" s="175"/>
    </row>
    <row r="20" spans="1:18">
      <c r="A20" s="188"/>
      <c r="B20" s="256"/>
      <c r="C20" s="255"/>
      <c r="D20" s="254"/>
      <c r="E20" s="83"/>
      <c r="F20" s="83"/>
      <c r="G20" s="83"/>
      <c r="H20" s="84"/>
      <c r="I20" s="125"/>
      <c r="J20" s="86"/>
      <c r="K20" s="86"/>
      <c r="L20" s="87"/>
      <c r="M20" s="87"/>
      <c r="N20" s="87"/>
      <c r="O20" s="121"/>
      <c r="P20" s="121"/>
      <c r="Q20" s="89"/>
      <c r="R20" s="175"/>
    </row>
    <row r="21" spans="1:18" ht="103.5" customHeight="1">
      <c r="A21" s="189"/>
      <c r="B21" s="327">
        <v>2</v>
      </c>
      <c r="C21" s="324" t="s">
        <v>94</v>
      </c>
      <c r="D21" s="141" t="s">
        <v>45</v>
      </c>
      <c r="E21" s="46" t="s">
        <v>90</v>
      </c>
      <c r="F21" s="46" t="str">
        <f>+'2023'!E17</f>
        <v>3 kali</v>
      </c>
      <c r="G21" s="46" t="s">
        <v>60</v>
      </c>
      <c r="H21" s="142">
        <f>4/3*100%</f>
        <v>1.3333333333333333</v>
      </c>
      <c r="I21" s="143" t="str">
        <f>+'2023'!I17</f>
        <v>1. Koordinasi dan memfasilitasi organisasi perantau Minang yang ada serta melibatkan perantau dalam kegiatan yang dilaksanakan oleh Badan Penghubung</v>
      </c>
      <c r="J21" s="143" t="s">
        <v>171</v>
      </c>
      <c r="K21" s="143" t="s">
        <v>172</v>
      </c>
      <c r="L21" s="145" t="str">
        <f>+'2023'!N17</f>
        <v xml:space="preserve">Program Pelayanan Penghubung </v>
      </c>
      <c r="M21" s="146" t="str">
        <f>+'2023'!O17</f>
        <v>Pelayanan Kelembagaan Aparatur dan Masyarakat</v>
      </c>
      <c r="N21" s="147" t="str">
        <f>+'2023'!P17</f>
        <v>Jasa Pelayanan</v>
      </c>
      <c r="O21" s="173" t="str">
        <f t="shared" ref="O21:P28" si="1">+F21</f>
        <v>3 kali</v>
      </c>
      <c r="P21" s="173" t="str">
        <f t="shared" si="1"/>
        <v>4 kali</v>
      </c>
      <c r="Q21" s="148">
        <f>+Q14</f>
        <v>421833400</v>
      </c>
      <c r="R21" s="176">
        <f>+R14</f>
        <v>51541490</v>
      </c>
    </row>
    <row r="22" spans="1:18" ht="56.25">
      <c r="A22" s="189"/>
      <c r="B22" s="328"/>
      <c r="C22" s="325"/>
      <c r="D22" s="149"/>
      <c r="E22" s="149"/>
      <c r="F22" s="149"/>
      <c r="G22" s="149"/>
      <c r="H22" s="149"/>
      <c r="I22" s="143" t="str">
        <f>+'2023'!I18</f>
        <v xml:space="preserve">2. Koordinasi dengan Dinas Sosial dan OPD Lainnya </v>
      </c>
      <c r="J22" s="143" t="s">
        <v>173</v>
      </c>
      <c r="K22" s="143" t="s">
        <v>174</v>
      </c>
      <c r="L22" s="150"/>
      <c r="M22" s="150"/>
      <c r="N22" s="150"/>
      <c r="O22" s="173"/>
      <c r="P22" s="173"/>
      <c r="Q22" s="148"/>
      <c r="R22" s="176"/>
    </row>
    <row r="23" spans="1:18">
      <c r="A23" s="190"/>
      <c r="B23" s="328"/>
      <c r="C23" s="325"/>
      <c r="D23" s="151"/>
      <c r="E23" s="46" t="s">
        <v>19</v>
      </c>
      <c r="F23" s="46" t="str">
        <f>+'2023'!F17</f>
        <v>6 kali</v>
      </c>
      <c r="G23" s="46">
        <v>0</v>
      </c>
      <c r="H23" s="142">
        <v>0</v>
      </c>
      <c r="I23" s="143"/>
      <c r="J23" s="144"/>
      <c r="K23" s="144"/>
      <c r="L23" s="150"/>
      <c r="M23" s="150"/>
      <c r="N23" s="150"/>
      <c r="O23" s="173"/>
      <c r="P23" s="173"/>
      <c r="Q23" s="148"/>
      <c r="R23" s="176"/>
    </row>
    <row r="24" spans="1:18">
      <c r="A24" s="101"/>
      <c r="B24" s="328"/>
      <c r="C24" s="325"/>
      <c r="D24" s="152"/>
      <c r="E24" s="46" t="s">
        <v>20</v>
      </c>
      <c r="F24" s="46" t="str">
        <f>+'2023'!G17</f>
        <v>9 kali</v>
      </c>
      <c r="G24" s="46">
        <v>0</v>
      </c>
      <c r="H24" s="142">
        <v>0</v>
      </c>
      <c r="I24" s="143"/>
      <c r="J24" s="144"/>
      <c r="K24" s="144"/>
      <c r="L24" s="150"/>
      <c r="M24" s="150"/>
      <c r="N24" s="150"/>
      <c r="O24" s="173"/>
      <c r="P24" s="173"/>
      <c r="Q24" s="148"/>
      <c r="R24" s="176"/>
    </row>
    <row r="25" spans="1:18">
      <c r="A25" s="249"/>
      <c r="B25" s="328"/>
      <c r="C25" s="325"/>
      <c r="D25" s="152"/>
      <c r="E25" s="46" t="s">
        <v>21</v>
      </c>
      <c r="F25" s="46" t="str">
        <f>+'2023'!H17</f>
        <v>12 kali</v>
      </c>
      <c r="G25" s="46">
        <v>0</v>
      </c>
      <c r="H25" s="142">
        <v>0</v>
      </c>
      <c r="I25" s="143"/>
      <c r="J25" s="144"/>
      <c r="K25" s="144"/>
      <c r="L25" s="150"/>
      <c r="M25" s="150"/>
      <c r="N25" s="150"/>
      <c r="O25" s="173"/>
      <c r="P25" s="173"/>
      <c r="Q25" s="148"/>
      <c r="R25" s="176"/>
    </row>
    <row r="26" spans="1:18">
      <c r="A26" s="249"/>
      <c r="B26" s="328"/>
      <c r="C26" s="325"/>
      <c r="D26" s="152"/>
      <c r="E26" s="46"/>
      <c r="F26" s="46"/>
      <c r="G26" s="46"/>
      <c r="H26" s="142"/>
      <c r="I26" s="143"/>
      <c r="J26" s="144"/>
      <c r="K26" s="144"/>
      <c r="L26" s="150"/>
      <c r="M26" s="150"/>
      <c r="N26" s="150"/>
      <c r="O26" s="173"/>
      <c r="P26" s="173"/>
      <c r="Q26" s="148"/>
      <c r="R26" s="176"/>
    </row>
    <row r="27" spans="1:18">
      <c r="A27" s="249"/>
      <c r="B27" s="328"/>
      <c r="C27" s="325"/>
      <c r="D27" s="152"/>
      <c r="E27" s="46"/>
      <c r="F27" s="46"/>
      <c r="G27" s="46"/>
      <c r="H27" s="142"/>
      <c r="I27" s="143"/>
      <c r="J27" s="144"/>
      <c r="K27" s="144"/>
      <c r="L27" s="150"/>
      <c r="M27" s="150"/>
      <c r="N27" s="150"/>
      <c r="O27" s="173"/>
      <c r="P27" s="173"/>
      <c r="Q27" s="148"/>
      <c r="R27" s="176"/>
    </row>
    <row r="28" spans="1:18" ht="78.75">
      <c r="A28" s="101"/>
      <c r="B28" s="328"/>
      <c r="C28" s="325"/>
      <c r="D28" s="141" t="s">
        <v>175</v>
      </c>
      <c r="E28" s="46" t="s">
        <v>90</v>
      </c>
      <c r="F28" s="348" t="str">
        <f>+'2023'!E19</f>
        <v>1 kali</v>
      </c>
      <c r="G28" s="46" t="str">
        <f>+F28</f>
        <v>1 kali</v>
      </c>
      <c r="H28" s="142">
        <f>1/1*100%</f>
        <v>1</v>
      </c>
      <c r="I28" s="143" t="str">
        <f>+'2023'!I19</f>
        <v>1.Melaksanakan Monitoring rutin ke Asrama Mahasiswa yang ada di Bogor dan Yogyakarta</v>
      </c>
      <c r="J28" s="143" t="s">
        <v>176</v>
      </c>
      <c r="K28" s="143" t="s">
        <v>177</v>
      </c>
      <c r="L28" s="47" t="s">
        <v>37</v>
      </c>
      <c r="M28" s="48" t="s">
        <v>41</v>
      </c>
      <c r="N28" s="49" t="s">
        <v>42</v>
      </c>
      <c r="O28" s="173" t="str">
        <f t="shared" si="1"/>
        <v>1 kali</v>
      </c>
      <c r="P28" s="173" t="str">
        <f t="shared" si="1"/>
        <v>1 kali</v>
      </c>
      <c r="Q28" s="148">
        <f>+Q21</f>
        <v>421833400</v>
      </c>
      <c r="R28" s="176">
        <f>+R21</f>
        <v>51541490</v>
      </c>
    </row>
    <row r="29" spans="1:18" ht="89.25" customHeight="1">
      <c r="A29" s="101"/>
      <c r="B29" s="328"/>
      <c r="C29" s="325"/>
      <c r="D29" s="149"/>
      <c r="E29" s="149"/>
      <c r="F29" s="149"/>
      <c r="G29" s="149"/>
      <c r="H29" s="149"/>
      <c r="I29" s="143" t="str">
        <f>+'2023'!I20</f>
        <v>2. Melaksanakan Kegiatan Pembinaan dengan koordinasi dengan OPD terkait seperti Dinas Kebudayaan dan DPRD Provinsi</v>
      </c>
      <c r="J29" s="143" t="s">
        <v>178</v>
      </c>
      <c r="K29" s="143" t="s">
        <v>179</v>
      </c>
      <c r="L29" s="150"/>
      <c r="M29" s="150"/>
      <c r="N29" s="150"/>
      <c r="O29" s="46"/>
      <c r="P29" s="46"/>
      <c r="Q29" s="148"/>
      <c r="R29" s="176"/>
    </row>
    <row r="30" spans="1:18">
      <c r="A30" s="101"/>
      <c r="B30" s="328"/>
      <c r="C30" s="325"/>
      <c r="D30" s="345"/>
      <c r="E30" s="46" t="s">
        <v>19</v>
      </c>
      <c r="F30" s="348" t="str">
        <f>+'2023'!F19</f>
        <v>2 kali</v>
      </c>
      <c r="G30" s="46">
        <v>0</v>
      </c>
      <c r="H30" s="142">
        <v>0</v>
      </c>
      <c r="I30" s="143"/>
      <c r="J30" s="144"/>
      <c r="K30" s="144"/>
      <c r="L30" s="150"/>
      <c r="M30" s="150"/>
      <c r="N30" s="150"/>
      <c r="O30" s="46"/>
      <c r="P30" s="46"/>
      <c r="Q30" s="148"/>
      <c r="R30" s="176"/>
    </row>
    <row r="31" spans="1:18">
      <c r="A31" s="101"/>
      <c r="B31" s="329"/>
      <c r="C31" s="326"/>
      <c r="D31" s="345"/>
      <c r="E31" s="46" t="s">
        <v>20</v>
      </c>
      <c r="F31" s="348" t="str">
        <f>+'2023'!G19</f>
        <v>3 kali</v>
      </c>
      <c r="G31" s="46">
        <v>0</v>
      </c>
      <c r="H31" s="142">
        <v>0</v>
      </c>
      <c r="I31" s="143"/>
      <c r="J31" s="144"/>
      <c r="K31" s="144"/>
      <c r="L31" s="150"/>
      <c r="M31" s="150"/>
      <c r="N31" s="150"/>
      <c r="O31" s="46"/>
      <c r="P31" s="46"/>
      <c r="Q31" s="148"/>
      <c r="R31" s="176"/>
    </row>
    <row r="32" spans="1:18">
      <c r="A32" s="249"/>
      <c r="B32" s="344"/>
      <c r="C32" s="257"/>
      <c r="D32" s="345"/>
      <c r="E32" s="46" t="s">
        <v>21</v>
      </c>
      <c r="F32" s="46" t="str">
        <f>+'2023'!H19</f>
        <v>4 kali</v>
      </c>
      <c r="G32" s="46">
        <v>0</v>
      </c>
      <c r="H32" s="142">
        <v>0</v>
      </c>
      <c r="I32" s="143"/>
      <c r="J32" s="144"/>
      <c r="K32" s="144"/>
      <c r="L32" s="150"/>
      <c r="M32" s="150"/>
      <c r="N32" s="150"/>
      <c r="O32" s="46"/>
      <c r="P32" s="46"/>
      <c r="Q32" s="148"/>
      <c r="R32" s="176"/>
    </row>
    <row r="33" spans="1:18">
      <c r="A33" s="249"/>
      <c r="B33" s="344"/>
      <c r="C33" s="257"/>
      <c r="D33" s="345"/>
      <c r="E33" s="46"/>
      <c r="F33" s="46"/>
      <c r="G33" s="46"/>
      <c r="H33" s="142"/>
      <c r="I33" s="143"/>
      <c r="J33" s="144"/>
      <c r="K33" s="144"/>
      <c r="L33" s="150"/>
      <c r="M33" s="150"/>
      <c r="N33" s="150"/>
      <c r="O33" s="46"/>
      <c r="P33" s="46"/>
      <c r="Q33" s="148"/>
      <c r="R33" s="176"/>
    </row>
    <row r="34" spans="1:18" ht="157.5">
      <c r="A34" s="312"/>
      <c r="B34" s="153">
        <v>3</v>
      </c>
      <c r="C34" s="154" t="s">
        <v>180</v>
      </c>
      <c r="D34" s="155" t="s">
        <v>97</v>
      </c>
      <c r="E34" s="126" t="s">
        <v>90</v>
      </c>
      <c r="F34" s="126" t="str">
        <f>+'2023'!E21</f>
        <v>3 kali</v>
      </c>
      <c r="G34" s="126">
        <v>0</v>
      </c>
      <c r="H34" s="128">
        <f>0/3*100%</f>
        <v>0</v>
      </c>
      <c r="I34" s="156" t="str">
        <f>+'2023'!I21</f>
        <v>1. Melakukan rapat dan koordinasi dengan lembaga dan Instansi terkait</v>
      </c>
      <c r="J34" s="129" t="s">
        <v>181</v>
      </c>
      <c r="K34" s="129" t="s">
        <v>182</v>
      </c>
      <c r="L34" s="127" t="s">
        <v>37</v>
      </c>
      <c r="M34" s="137" t="s">
        <v>62</v>
      </c>
      <c r="N34" s="138" t="s">
        <v>52</v>
      </c>
      <c r="O34" s="191" t="str">
        <f>+F34</f>
        <v>3 kali</v>
      </c>
      <c r="P34" s="191">
        <f>+G34</f>
        <v>0</v>
      </c>
      <c r="Q34" s="192">
        <v>247940000</v>
      </c>
      <c r="R34" s="193">
        <v>7572730</v>
      </c>
    </row>
    <row r="35" spans="1:18" ht="69" customHeight="1">
      <c r="A35" s="313"/>
      <c r="B35" s="160"/>
      <c r="C35" s="161"/>
      <c r="D35" s="162"/>
      <c r="E35" s="134"/>
      <c r="F35" s="134"/>
      <c r="G35" s="134"/>
      <c r="H35" s="134"/>
      <c r="I35" s="156" t="str">
        <f>+'2023'!I22</f>
        <v>2. Melakukan koordinasi dengan instansi / OPD / pihak terkait untuk menyiapkan konsep materi informasi</v>
      </c>
      <c r="J35" s="163"/>
      <c r="K35" s="163"/>
      <c r="L35" s="164"/>
      <c r="M35" s="164"/>
      <c r="N35" s="165"/>
      <c r="O35" s="157"/>
      <c r="P35" s="157"/>
      <c r="Q35" s="159"/>
      <c r="R35" s="194"/>
    </row>
    <row r="36" spans="1:18" ht="45">
      <c r="A36" s="313"/>
      <c r="B36" s="160"/>
      <c r="C36" s="161"/>
      <c r="D36" s="162"/>
      <c r="E36" s="134"/>
      <c r="F36" s="134"/>
      <c r="G36" s="134"/>
      <c r="H36" s="134"/>
      <c r="I36" s="156" t="str">
        <f>+'2023'!I23</f>
        <v>3. Melakukan rapat internal dan koordinasi dengan pihak terkait</v>
      </c>
      <c r="J36" s="130"/>
      <c r="K36" s="163"/>
      <c r="L36" s="166"/>
      <c r="M36" s="166"/>
      <c r="N36" s="166"/>
      <c r="O36" s="157"/>
      <c r="P36" s="157"/>
      <c r="Q36" s="167"/>
      <c r="R36" s="195"/>
    </row>
    <row r="37" spans="1:18" ht="93" customHeight="1">
      <c r="A37" s="314"/>
      <c r="B37" s="160"/>
      <c r="C37" s="161"/>
      <c r="D37" s="168"/>
      <c r="E37" s="134"/>
      <c r="F37" s="134"/>
      <c r="G37" s="134"/>
      <c r="H37" s="134"/>
      <c r="I37" s="169" t="str">
        <f>+'2023'!I24</f>
        <v>4. Melakukan koordinasi pelayanan pengunjung dan rencana penyambutan tamu negara yang datang ke Anjungan Sumatera Barat</v>
      </c>
      <c r="J37" s="130"/>
      <c r="K37" s="163"/>
      <c r="L37" s="164"/>
      <c r="M37" s="164"/>
      <c r="N37" s="165"/>
      <c r="O37" s="157"/>
      <c r="P37" s="157"/>
      <c r="Q37" s="159"/>
      <c r="R37" s="194"/>
    </row>
    <row r="38" spans="1:18">
      <c r="A38" s="250"/>
      <c r="B38" s="160"/>
      <c r="C38" s="346"/>
      <c r="D38" s="251"/>
      <c r="E38" s="126" t="s">
        <v>19</v>
      </c>
      <c r="F38" s="126" t="str">
        <f>+'2023'!F21</f>
        <v>6 kali</v>
      </c>
      <c r="G38" s="126">
        <v>0</v>
      </c>
      <c r="H38" s="128">
        <v>0</v>
      </c>
      <c r="I38" s="169"/>
      <c r="J38" s="130"/>
      <c r="K38" s="163"/>
      <c r="L38" s="164"/>
      <c r="M38" s="164"/>
      <c r="N38" s="165"/>
      <c r="O38" s="157"/>
      <c r="P38" s="157"/>
      <c r="Q38" s="159"/>
      <c r="R38" s="194"/>
    </row>
    <row r="39" spans="1:18">
      <c r="A39" s="250"/>
      <c r="B39" s="160"/>
      <c r="C39" s="346"/>
      <c r="D39" s="251"/>
      <c r="E39" s="126" t="s">
        <v>20</v>
      </c>
      <c r="F39" s="126" t="str">
        <f>+'2023'!G21</f>
        <v>9 kali</v>
      </c>
      <c r="G39" s="126">
        <v>0</v>
      </c>
      <c r="H39" s="128">
        <v>0</v>
      </c>
      <c r="I39" s="169"/>
      <c r="J39" s="130"/>
      <c r="K39" s="163"/>
      <c r="L39" s="164"/>
      <c r="M39" s="164"/>
      <c r="N39" s="165"/>
      <c r="O39" s="157"/>
      <c r="P39" s="157"/>
      <c r="Q39" s="159"/>
      <c r="R39" s="194"/>
    </row>
    <row r="40" spans="1:18">
      <c r="A40" s="250"/>
      <c r="B40" s="160"/>
      <c r="C40" s="346"/>
      <c r="D40" s="251"/>
      <c r="E40" s="126" t="s">
        <v>21</v>
      </c>
      <c r="F40" s="126" t="str">
        <f>+'2023'!H21</f>
        <v>12 kali</v>
      </c>
      <c r="G40" s="126">
        <v>0</v>
      </c>
      <c r="H40" s="128">
        <v>0</v>
      </c>
      <c r="I40" s="169"/>
      <c r="J40" s="130"/>
      <c r="K40" s="163"/>
      <c r="L40" s="164"/>
      <c r="M40" s="164"/>
      <c r="N40" s="165"/>
      <c r="O40" s="157"/>
      <c r="P40" s="157"/>
      <c r="Q40" s="159"/>
      <c r="R40" s="194"/>
    </row>
    <row r="41" spans="1:18">
      <c r="A41" s="250"/>
      <c r="B41" s="160"/>
      <c r="C41" s="346"/>
      <c r="D41" s="251"/>
      <c r="E41" s="133"/>
      <c r="F41" s="126"/>
      <c r="G41" s="126"/>
      <c r="H41" s="128"/>
      <c r="I41" s="169"/>
      <c r="J41" s="130"/>
      <c r="K41" s="163"/>
      <c r="L41" s="164"/>
      <c r="M41" s="164"/>
      <c r="N41" s="165"/>
      <c r="O41" s="157"/>
      <c r="P41" s="157"/>
      <c r="Q41" s="159"/>
      <c r="R41" s="194"/>
    </row>
    <row r="42" spans="1:18" ht="83.65" customHeight="1">
      <c r="A42" s="312"/>
      <c r="B42" s="170"/>
      <c r="C42" s="171"/>
      <c r="D42" s="330" t="s">
        <v>98</v>
      </c>
      <c r="E42" s="133" t="s">
        <v>90</v>
      </c>
      <c r="F42" s="126" t="str">
        <f>+'2023'!E25</f>
        <v>3 kali</v>
      </c>
      <c r="G42" s="126" t="s">
        <v>191</v>
      </c>
      <c r="H42" s="128">
        <f>2/3*100%</f>
        <v>0.66666666666666663</v>
      </c>
      <c r="I42" s="156" t="str">
        <f>+'2023'!I25</f>
        <v>1. Melakukan rapat dan koordinasi dengan lembaga dan Instansi terkait</v>
      </c>
      <c r="J42" s="130"/>
      <c r="K42" s="130"/>
      <c r="L42" s="127" t="s">
        <v>37</v>
      </c>
      <c r="M42" s="137" t="s">
        <v>63</v>
      </c>
      <c r="N42" s="138" t="s">
        <v>54</v>
      </c>
      <c r="O42" s="191" t="str">
        <f>+F42</f>
        <v>3 kali</v>
      </c>
      <c r="P42" s="131" t="str">
        <f>+G42</f>
        <v>2 kali</v>
      </c>
      <c r="Q42" s="158">
        <v>423968000</v>
      </c>
      <c r="R42" s="196">
        <v>1678500</v>
      </c>
    </row>
    <row r="43" spans="1:18" ht="83.65" customHeight="1">
      <c r="A43" s="313"/>
      <c r="B43" s="136"/>
      <c r="C43" s="136"/>
      <c r="D43" s="331"/>
      <c r="E43" s="134"/>
      <c r="F43" s="134"/>
      <c r="G43" s="134"/>
      <c r="H43" s="134"/>
      <c r="I43" s="156" t="str">
        <f>+'2023'!I26</f>
        <v>2. Melakukan koordinasi dengan instansi / OPD / pihak terkait untuk menyiapkan konsep materi informasi</v>
      </c>
      <c r="J43" s="197"/>
      <c r="K43" s="130"/>
      <c r="L43" s="134"/>
      <c r="M43" s="134"/>
      <c r="N43" s="134"/>
      <c r="O43" s="157"/>
      <c r="P43" s="157"/>
      <c r="Q43" s="132"/>
      <c r="R43" s="196"/>
    </row>
    <row r="44" spans="1:18" ht="45">
      <c r="A44" s="313"/>
      <c r="B44" s="136"/>
      <c r="C44" s="136"/>
      <c r="D44" s="331"/>
      <c r="E44" s="134"/>
      <c r="F44" s="134"/>
      <c r="G44" s="134"/>
      <c r="H44" s="134"/>
      <c r="I44" s="156" t="str">
        <f>+'2023'!I27</f>
        <v>3. Melakukan rapat internal dan koordinasi dengan pihak terkait</v>
      </c>
      <c r="J44" s="167"/>
      <c r="K44" s="167"/>
      <c r="L44" s="166"/>
      <c r="M44" s="166"/>
      <c r="N44" s="166"/>
      <c r="O44" s="157"/>
      <c r="P44" s="157"/>
      <c r="Q44" s="166"/>
      <c r="R44" s="195"/>
    </row>
    <row r="45" spans="1:18" ht="93.75" customHeight="1">
      <c r="A45" s="314"/>
      <c r="B45" s="135"/>
      <c r="C45" s="135"/>
      <c r="D45" s="332"/>
      <c r="E45" s="134"/>
      <c r="F45" s="134"/>
      <c r="G45" s="134"/>
      <c r="H45" s="134"/>
      <c r="I45" s="169" t="str">
        <f>+'2023'!I28</f>
        <v>4. Melakukan koordinasi pelayanan pengunjung dan rencana penyambutan tamu negara yang datang ke Anjungan Sumatera Barat</v>
      </c>
      <c r="J45" s="134"/>
      <c r="K45" s="134"/>
      <c r="L45" s="134"/>
      <c r="M45" s="134"/>
      <c r="N45" s="134"/>
      <c r="O45" s="157"/>
      <c r="P45" s="157"/>
      <c r="Q45" s="132"/>
      <c r="R45" s="198"/>
    </row>
    <row r="46" spans="1:18">
      <c r="A46" s="250"/>
      <c r="B46" s="136"/>
      <c r="C46" s="136"/>
      <c r="D46" s="251"/>
      <c r="E46" s="133" t="s">
        <v>19</v>
      </c>
      <c r="F46" s="126" t="str">
        <f>+'2023'!F25</f>
        <v>6 kali</v>
      </c>
      <c r="G46" s="126">
        <v>0</v>
      </c>
      <c r="H46" s="128">
        <v>0</v>
      </c>
      <c r="I46" s="169"/>
      <c r="J46" s="134"/>
      <c r="K46" s="134"/>
      <c r="L46" s="134"/>
      <c r="M46" s="134"/>
      <c r="N46" s="134"/>
      <c r="O46" s="157"/>
      <c r="P46" s="157"/>
      <c r="Q46" s="132"/>
      <c r="R46" s="198"/>
    </row>
    <row r="47" spans="1:18">
      <c r="A47" s="250"/>
      <c r="B47" s="136"/>
      <c r="C47" s="136"/>
      <c r="D47" s="251"/>
      <c r="E47" s="133" t="s">
        <v>20</v>
      </c>
      <c r="F47" s="126" t="str">
        <f>+'2023'!G25</f>
        <v>9 kali</v>
      </c>
      <c r="G47" s="126">
        <v>0</v>
      </c>
      <c r="H47" s="128">
        <v>0</v>
      </c>
      <c r="I47" s="169"/>
      <c r="J47" s="134"/>
      <c r="K47" s="134"/>
      <c r="L47" s="134"/>
      <c r="M47" s="134"/>
      <c r="N47" s="134"/>
      <c r="O47" s="157"/>
      <c r="P47" s="157"/>
      <c r="Q47" s="132"/>
      <c r="R47" s="198"/>
    </row>
    <row r="48" spans="1:18">
      <c r="A48" s="250"/>
      <c r="B48" s="136"/>
      <c r="C48" s="136"/>
      <c r="D48" s="251"/>
      <c r="E48" s="133" t="s">
        <v>21</v>
      </c>
      <c r="F48" s="126" t="str">
        <f>+'2023'!H25</f>
        <v>12 kali</v>
      </c>
      <c r="G48" s="126">
        <v>0</v>
      </c>
      <c r="H48" s="128">
        <v>0</v>
      </c>
      <c r="I48" s="169"/>
      <c r="J48" s="134"/>
      <c r="K48" s="134"/>
      <c r="L48" s="134"/>
      <c r="M48" s="134"/>
      <c r="N48" s="134"/>
      <c r="O48" s="157"/>
      <c r="P48" s="157"/>
      <c r="Q48" s="132"/>
      <c r="R48" s="198"/>
    </row>
    <row r="49" spans="1:19" ht="60" customHeight="1">
      <c r="A49" s="333" t="s">
        <v>64</v>
      </c>
      <c r="B49" s="295">
        <v>4</v>
      </c>
      <c r="C49" s="290" t="s">
        <v>65</v>
      </c>
      <c r="D49" s="335" t="s">
        <v>66</v>
      </c>
      <c r="E49" s="140" t="s">
        <v>90</v>
      </c>
      <c r="F49" s="199">
        <v>66</v>
      </c>
      <c r="G49" s="59">
        <v>63.83</v>
      </c>
      <c r="H49" s="139">
        <f t="shared" si="0"/>
        <v>0.96712121212121205</v>
      </c>
      <c r="I49" s="237" t="str">
        <f>+'2023'!I29</f>
        <v xml:space="preserve">1.Melakukan rapat koordinasi
terkait perencanaan
</v>
      </c>
      <c r="J49" s="238" t="str">
        <f>+'2023'!I29</f>
        <v xml:space="preserve">1.Melakukan rapat koordinasi
terkait perencanaan
</v>
      </c>
      <c r="K49" s="60"/>
      <c r="L49" s="110" t="s">
        <v>121</v>
      </c>
      <c r="M49" s="111" t="s">
        <v>122</v>
      </c>
      <c r="N49" s="63"/>
      <c r="O49" s="63"/>
      <c r="P49" s="64"/>
      <c r="Q49" s="63"/>
      <c r="R49" s="201"/>
      <c r="S49" s="96"/>
    </row>
    <row r="50" spans="1:19" ht="111" customHeight="1">
      <c r="A50" s="334"/>
      <c r="B50" s="296"/>
      <c r="C50" s="291"/>
      <c r="D50" s="336"/>
      <c r="E50" s="62"/>
      <c r="F50" s="62"/>
      <c r="G50" s="62"/>
      <c r="H50" s="62"/>
      <c r="I50" s="237" t="str">
        <f>+'2023'!I30</f>
        <v>2. melakukan koordinasi dengan
OPD terkait pelaksanaan
penyusunan dokumen perencanaan</v>
      </c>
      <c r="J50" s="200" t="str">
        <f>+'2023'!I30</f>
        <v>2. melakukan koordinasi dengan
OPD terkait pelaksanaan
penyusunan dokumen perencanaan</v>
      </c>
      <c r="K50" s="62"/>
      <c r="L50" s="62"/>
      <c r="M50" s="112" t="s">
        <v>124</v>
      </c>
      <c r="N50" s="109" t="s">
        <v>130</v>
      </c>
      <c r="O50" s="109" t="s">
        <v>134</v>
      </c>
      <c r="P50" s="62"/>
      <c r="Q50" s="115">
        <v>101302000</v>
      </c>
      <c r="R50" s="116">
        <v>17225163</v>
      </c>
      <c r="S50" s="96"/>
    </row>
    <row r="51" spans="1:19" ht="180">
      <c r="A51" s="334"/>
      <c r="B51" s="296"/>
      <c r="C51" s="291"/>
      <c r="D51" s="336"/>
      <c r="E51" s="62"/>
      <c r="F51" s="62"/>
      <c r="G51" s="62"/>
      <c r="H51" s="62"/>
      <c r="I51" s="237" t="str">
        <f>+'2023'!I31</f>
        <v>3. mengikuti rapat koordinasi terkait
penyusunan Perubahan DPA-
SKPD yang diselenggarakan oleh
BPKAD</v>
      </c>
      <c r="J51" s="239" t="str">
        <f>+'2023'!I31</f>
        <v>3. mengikuti rapat koordinasi terkait
penyusunan Perubahan DPA-
SKPD yang diselenggarakan oleh
BPKAD</v>
      </c>
      <c r="K51" s="65"/>
      <c r="L51" s="65"/>
      <c r="M51" s="109" t="s">
        <v>125</v>
      </c>
      <c r="N51" s="113" t="s">
        <v>132</v>
      </c>
      <c r="O51" s="118" t="s">
        <v>135</v>
      </c>
      <c r="P51" s="62"/>
      <c r="Q51" s="119">
        <v>15346000</v>
      </c>
      <c r="R51" s="240">
        <v>0</v>
      </c>
      <c r="S51" s="172"/>
    </row>
    <row r="52" spans="1:19" ht="108">
      <c r="A52" s="334"/>
      <c r="B52" s="296"/>
      <c r="C52" s="292"/>
      <c r="D52" s="336"/>
      <c r="E52" s="62"/>
      <c r="F52" s="62"/>
      <c r="G52" s="62"/>
      <c r="H52" s="62"/>
      <c r="I52" s="243" t="str">
        <f>+'2023'!I28</f>
        <v>4. Melakukan koordinasi pelayanan pengunjung dan rencana penyambutan tamu negara yang datang ke Anjungan Sumatera Barat</v>
      </c>
      <c r="J52" s="244" t="str">
        <f>+'2023'!I32</f>
        <v>4.Melaksanakan kegiatan Forum OPD Tahun 2023</v>
      </c>
      <c r="K52" s="242"/>
      <c r="L52" s="114"/>
      <c r="M52" s="109" t="s">
        <v>131</v>
      </c>
      <c r="N52" s="109" t="s">
        <v>133</v>
      </c>
      <c r="O52" s="109" t="s">
        <v>136</v>
      </c>
      <c r="P52" s="62"/>
      <c r="Q52" s="115">
        <v>12294000</v>
      </c>
      <c r="R52" s="245">
        <v>0</v>
      </c>
      <c r="S52" s="96"/>
    </row>
    <row r="53" spans="1:19" ht="82.5" customHeight="1">
      <c r="A53" s="246"/>
      <c r="B53" s="81"/>
      <c r="C53" s="94"/>
      <c r="D53" s="82"/>
      <c r="E53" s="241"/>
      <c r="F53" s="242"/>
      <c r="G53" s="242"/>
      <c r="H53" s="139"/>
      <c r="I53" s="243"/>
      <c r="J53" s="244"/>
      <c r="K53" s="242"/>
      <c r="L53" s="110" t="s">
        <v>121</v>
      </c>
      <c r="M53" s="112" t="s">
        <v>123</v>
      </c>
      <c r="N53" s="62"/>
      <c r="O53" s="62"/>
      <c r="P53" s="62"/>
      <c r="Q53" s="62"/>
      <c r="R53" s="245"/>
      <c r="S53" s="96"/>
    </row>
    <row r="54" spans="1:19" ht="67.5">
      <c r="A54" s="246"/>
      <c r="B54" s="81"/>
      <c r="C54" s="94"/>
      <c r="D54" s="82"/>
      <c r="E54" s="241"/>
      <c r="F54" s="242"/>
      <c r="G54" s="242"/>
      <c r="H54" s="139"/>
      <c r="I54" s="243"/>
      <c r="J54" s="244"/>
      <c r="K54" s="242"/>
      <c r="L54" s="110"/>
      <c r="M54" s="109" t="s">
        <v>126</v>
      </c>
      <c r="N54" s="109" t="s">
        <v>137</v>
      </c>
      <c r="O54" s="62"/>
      <c r="P54" s="62"/>
      <c r="Q54" s="116">
        <v>7228550587</v>
      </c>
      <c r="R54" s="245">
        <v>853160154</v>
      </c>
      <c r="S54" s="96"/>
    </row>
    <row r="55" spans="1:19" s="97" customFormat="1" ht="72.75" customHeight="1">
      <c r="A55" s="252"/>
      <c r="B55" s="248"/>
      <c r="C55" s="247"/>
      <c r="D55" s="253"/>
      <c r="E55" s="241"/>
      <c r="F55" s="350"/>
      <c r="G55" s="350"/>
      <c r="H55" s="139"/>
      <c r="I55" s="243"/>
      <c r="J55" s="244"/>
      <c r="K55" s="350"/>
      <c r="L55" s="349"/>
      <c r="M55" s="109" t="s">
        <v>127</v>
      </c>
      <c r="N55" s="109" t="s">
        <v>138</v>
      </c>
      <c r="O55" s="349"/>
      <c r="P55" s="349"/>
      <c r="Q55" s="116">
        <v>193762500</v>
      </c>
      <c r="R55" s="245">
        <v>0</v>
      </c>
      <c r="S55" s="96"/>
    </row>
    <row r="56" spans="1:19" ht="189" customHeight="1">
      <c r="A56" s="246"/>
      <c r="B56" s="81"/>
      <c r="C56" s="94"/>
      <c r="D56" s="82"/>
      <c r="E56" s="241"/>
      <c r="F56" s="242"/>
      <c r="G56" s="242"/>
      <c r="H56" s="139"/>
      <c r="I56" s="243"/>
      <c r="J56" s="244"/>
      <c r="K56" s="242"/>
      <c r="L56" s="62"/>
      <c r="M56" s="109" t="s">
        <v>128</v>
      </c>
      <c r="N56" s="109" t="s">
        <v>139</v>
      </c>
      <c r="O56" s="62"/>
      <c r="P56" s="62"/>
      <c r="Q56" s="116">
        <v>13230000</v>
      </c>
      <c r="R56" s="245">
        <v>0</v>
      </c>
      <c r="S56" s="96"/>
    </row>
    <row r="57" spans="1:19" ht="36">
      <c r="A57" s="252"/>
      <c r="B57" s="248"/>
      <c r="C57" s="247"/>
      <c r="D57" s="253"/>
      <c r="E57" s="140" t="s">
        <v>19</v>
      </c>
      <c r="F57" s="59"/>
      <c r="G57" s="59"/>
      <c r="H57" s="139">
        <v>0</v>
      </c>
      <c r="I57" s="243" t="s">
        <v>192</v>
      </c>
      <c r="J57" s="244"/>
      <c r="K57" s="242"/>
      <c r="L57" s="62"/>
      <c r="M57" s="109"/>
      <c r="N57" s="109"/>
      <c r="O57" s="62"/>
      <c r="P57" s="62"/>
      <c r="Q57" s="116"/>
      <c r="R57" s="245"/>
      <c r="S57" s="96"/>
    </row>
    <row r="58" spans="1:19" ht="15.75">
      <c r="A58" s="252"/>
      <c r="B58" s="248"/>
      <c r="C58" s="247"/>
      <c r="D58" s="253"/>
      <c r="E58" s="140" t="s">
        <v>20</v>
      </c>
      <c r="F58" s="59"/>
      <c r="G58" s="59"/>
      <c r="H58" s="139">
        <v>0</v>
      </c>
      <c r="I58" s="243"/>
      <c r="J58" s="244"/>
      <c r="K58" s="242"/>
      <c r="L58" s="62"/>
      <c r="M58" s="109"/>
      <c r="N58" s="109"/>
      <c r="O58" s="62"/>
      <c r="P58" s="62"/>
      <c r="Q58" s="116"/>
      <c r="R58" s="245"/>
      <c r="S58" s="96"/>
    </row>
    <row r="59" spans="1:19" ht="15.75">
      <c r="A59" s="252"/>
      <c r="B59" s="248"/>
      <c r="C59" s="247"/>
      <c r="D59" s="253"/>
      <c r="E59" s="241" t="s">
        <v>21</v>
      </c>
      <c r="F59" s="242"/>
      <c r="G59" s="242"/>
      <c r="H59" s="139">
        <v>0</v>
      </c>
      <c r="I59" s="243"/>
      <c r="J59" s="244"/>
      <c r="K59" s="242"/>
      <c r="L59" s="62"/>
      <c r="M59" s="109"/>
      <c r="N59" s="109"/>
      <c r="O59" s="62"/>
      <c r="P59" s="62"/>
      <c r="Q59" s="116"/>
      <c r="R59" s="245"/>
      <c r="S59" s="96"/>
    </row>
    <row r="60" spans="1:19" ht="77.25" customHeight="1">
      <c r="A60" s="337" t="s">
        <v>67</v>
      </c>
      <c r="B60" s="338">
        <v>5</v>
      </c>
      <c r="C60" s="305" t="s">
        <v>68</v>
      </c>
      <c r="D60" s="339" t="s">
        <v>69</v>
      </c>
      <c r="E60" s="202" t="s">
        <v>90</v>
      </c>
      <c r="F60" s="203">
        <v>78.2</v>
      </c>
      <c r="G60" s="203">
        <v>85.2</v>
      </c>
      <c r="H60" s="204">
        <f t="shared" si="0"/>
        <v>1.0895140664961638</v>
      </c>
      <c r="I60" s="221" t="str">
        <f>+'2023'!I37</f>
        <v>1. Melaksanakan Koordinasi, Rekonsiliasi dengan OPD terkait : BKD, Bappeda, Biro Organisasi, BPKAD,dll</v>
      </c>
      <c r="J60" s="221" t="s">
        <v>164</v>
      </c>
      <c r="K60" s="221" t="s">
        <v>184</v>
      </c>
      <c r="L60" s="206" t="s">
        <v>121</v>
      </c>
      <c r="M60" s="207" t="s">
        <v>140</v>
      </c>
      <c r="N60" s="208"/>
      <c r="O60" s="208"/>
      <c r="P60" s="208"/>
      <c r="Q60" s="208"/>
      <c r="R60" s="222"/>
      <c r="S60" s="96"/>
    </row>
    <row r="61" spans="1:19" s="97" customFormat="1" ht="96.75" customHeight="1">
      <c r="A61" s="337"/>
      <c r="B61" s="338"/>
      <c r="C61" s="306"/>
      <c r="D61" s="340"/>
      <c r="E61" s="209"/>
      <c r="F61" s="209"/>
      <c r="G61" s="209"/>
      <c r="H61" s="209"/>
      <c r="I61" s="221" t="str">
        <f>+'2023'!I38</f>
        <v>2. Melaksanakan Survey kepuasan masyarakat (Stakeholders Badan Penghubung)</v>
      </c>
      <c r="J61" s="221" t="s">
        <v>185</v>
      </c>
      <c r="K61" s="223" t="s">
        <v>186</v>
      </c>
      <c r="L61" s="211"/>
      <c r="M61" s="212" t="s">
        <v>141</v>
      </c>
      <c r="N61" s="212" t="s">
        <v>150</v>
      </c>
      <c r="O61" s="224"/>
      <c r="P61" s="225"/>
      <c r="Q61" s="226">
        <v>213846000</v>
      </c>
      <c r="R61" s="226">
        <v>0</v>
      </c>
      <c r="S61" s="96"/>
    </row>
    <row r="62" spans="1:19" ht="112.5">
      <c r="A62" s="337"/>
      <c r="B62" s="338"/>
      <c r="C62" s="306"/>
      <c r="D62" s="340"/>
      <c r="E62" s="213"/>
      <c r="F62" s="213"/>
      <c r="G62" s="213"/>
      <c r="H62" s="213"/>
      <c r="I62" s="221" t="str">
        <f>+'2023'!I39</f>
        <v>3.Tindak lanjut hasil survey kepuasan masyarakat (Stakeholders Badan Penghubung)</v>
      </c>
      <c r="J62" s="224"/>
      <c r="K62" s="224"/>
      <c r="L62" s="224"/>
      <c r="M62" s="221" t="s">
        <v>142</v>
      </c>
      <c r="N62" s="221" t="s">
        <v>151</v>
      </c>
      <c r="O62" s="225" t="s">
        <v>72</v>
      </c>
      <c r="P62" s="224"/>
      <c r="Q62" s="226">
        <v>17047000</v>
      </c>
      <c r="R62" s="226">
        <v>0</v>
      </c>
      <c r="S62" s="96"/>
    </row>
    <row r="63" spans="1:19" ht="91.5" customHeight="1">
      <c r="A63" s="337"/>
      <c r="B63" s="338"/>
      <c r="C63" s="306"/>
      <c r="D63" s="340"/>
      <c r="E63" s="213"/>
      <c r="F63" s="213"/>
      <c r="G63" s="213"/>
      <c r="H63" s="213"/>
      <c r="I63" s="221" t="str">
        <f>+'2023'!I40</f>
        <v>4. Monitoring Evaluasi terkait pelayanan  Organisasi</v>
      </c>
      <c r="J63" s="224"/>
      <c r="K63" s="224"/>
      <c r="L63" s="225"/>
      <c r="M63" s="221" t="s">
        <v>143</v>
      </c>
      <c r="N63" s="221" t="s">
        <v>152</v>
      </c>
      <c r="O63" s="221" t="s">
        <v>153</v>
      </c>
      <c r="P63" s="224"/>
      <c r="Q63" s="226">
        <v>16579444</v>
      </c>
      <c r="R63" s="226">
        <v>0</v>
      </c>
      <c r="S63" s="96"/>
    </row>
    <row r="64" spans="1:19" ht="60">
      <c r="A64" s="217"/>
      <c r="B64" s="213"/>
      <c r="C64" s="306"/>
      <c r="D64" s="340"/>
      <c r="E64" s="213"/>
      <c r="F64" s="213"/>
      <c r="G64" s="213"/>
      <c r="H64" s="213"/>
      <c r="I64" s="205" t="str">
        <f>+'2023'!I41</f>
        <v>5. Melaksanakan analisis jabatan dan menempatkan pegawai sesuai peta jabatan</v>
      </c>
      <c r="J64" s="213"/>
      <c r="K64" s="213"/>
      <c r="L64" s="209"/>
      <c r="M64" s="207" t="s">
        <v>144</v>
      </c>
      <c r="N64" s="214" t="s">
        <v>154</v>
      </c>
      <c r="O64" s="218" t="s">
        <v>73</v>
      </c>
      <c r="P64" s="213"/>
      <c r="Q64" s="220">
        <v>199939000</v>
      </c>
      <c r="R64" s="220">
        <v>10124428</v>
      </c>
    </row>
    <row r="65" spans="1:18" ht="84" customHeight="1">
      <c r="A65" s="217"/>
      <c r="B65" s="213"/>
      <c r="C65" s="306"/>
      <c r="D65" s="340"/>
      <c r="E65" s="213"/>
      <c r="F65" s="213"/>
      <c r="G65" s="213"/>
      <c r="H65" s="213"/>
      <c r="I65" s="205" t="str">
        <f>+'2023'!I42</f>
        <v>6. Melakukan koordinasi dengan instansi terkait perihal pelaksanaan Sosialisasi peningkatan kapasitas SDM BAdan Penghubung</v>
      </c>
      <c r="J65" s="213"/>
      <c r="K65" s="213"/>
      <c r="L65" s="213"/>
      <c r="M65" s="207" t="s">
        <v>145</v>
      </c>
      <c r="N65" s="219" t="s">
        <v>155</v>
      </c>
      <c r="O65" s="213"/>
      <c r="P65" s="213"/>
      <c r="Q65" s="220">
        <v>1082209556</v>
      </c>
      <c r="R65" s="220">
        <v>128820764</v>
      </c>
    </row>
    <row r="66" spans="1:18" ht="84" customHeight="1">
      <c r="A66" s="217"/>
      <c r="B66" s="213"/>
      <c r="C66" s="306"/>
      <c r="D66" s="340"/>
      <c r="E66" s="213"/>
      <c r="F66" s="213"/>
      <c r="G66" s="213"/>
      <c r="H66" s="213"/>
      <c r="I66" s="205" t="str">
        <f>+'2023'!I43</f>
        <v>7. Melaksanakan pengendalian dan pengawasan terhadap Barang Milik Daerah pada Badan Penghubung</v>
      </c>
      <c r="J66" s="213"/>
      <c r="K66" s="213"/>
      <c r="L66" s="213"/>
      <c r="M66" s="207" t="s">
        <v>146</v>
      </c>
      <c r="N66" s="219" t="s">
        <v>156</v>
      </c>
      <c r="O66" s="213"/>
      <c r="P66" s="213"/>
      <c r="Q66" s="220">
        <v>350969940</v>
      </c>
      <c r="R66" s="220">
        <v>0</v>
      </c>
    </row>
    <row r="67" spans="1:18" ht="96">
      <c r="A67" s="217"/>
      <c r="B67" s="213"/>
      <c r="C67" s="307"/>
      <c r="D67" s="341"/>
      <c r="E67" s="213"/>
      <c r="F67" s="213"/>
      <c r="G67" s="213"/>
      <c r="H67" s="213"/>
      <c r="I67" s="205" t="str">
        <f>+'2023'!I44</f>
        <v>8. Menyusun SOP terkait layanan administrasi umum, administrasi kepegawaian dan barang milik daerah</v>
      </c>
      <c r="J67" s="213"/>
      <c r="K67" s="213"/>
      <c r="L67" s="213"/>
      <c r="M67" s="207" t="s">
        <v>147</v>
      </c>
      <c r="N67" s="219" t="s">
        <v>157</v>
      </c>
      <c r="O67" s="213"/>
      <c r="P67" s="213"/>
      <c r="Q67" s="220">
        <v>2439519100</v>
      </c>
      <c r="R67" s="220">
        <v>384880509</v>
      </c>
    </row>
    <row r="68" spans="1:18" ht="114" customHeight="1">
      <c r="A68" s="217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07" t="s">
        <v>148</v>
      </c>
      <c r="N68" s="221" t="s">
        <v>158</v>
      </c>
      <c r="O68" s="213"/>
      <c r="P68" s="213"/>
      <c r="Q68" s="220">
        <v>849900000</v>
      </c>
      <c r="R68" s="220">
        <v>37154000</v>
      </c>
    </row>
    <row r="69" spans="1:18" ht="36">
      <c r="A69" s="217"/>
      <c r="B69" s="213"/>
      <c r="C69" s="213"/>
      <c r="D69" s="213"/>
      <c r="E69" s="202" t="s">
        <v>19</v>
      </c>
      <c r="F69" s="209"/>
      <c r="G69" s="209"/>
      <c r="H69" s="210">
        <v>0</v>
      </c>
      <c r="I69" s="351" t="s">
        <v>192</v>
      </c>
      <c r="J69" s="213"/>
      <c r="K69" s="213"/>
      <c r="L69" s="213"/>
      <c r="M69" s="207"/>
      <c r="N69" s="221"/>
      <c r="O69" s="213"/>
      <c r="P69" s="213"/>
      <c r="Q69" s="220"/>
      <c r="R69" s="220"/>
    </row>
    <row r="70" spans="1:18">
      <c r="A70" s="217"/>
      <c r="B70" s="213"/>
      <c r="C70" s="213"/>
      <c r="D70" s="213"/>
      <c r="E70" s="202" t="s">
        <v>20</v>
      </c>
      <c r="F70" s="213"/>
      <c r="G70" s="213"/>
      <c r="H70" s="210">
        <v>0</v>
      </c>
      <c r="I70" s="213"/>
      <c r="J70" s="213"/>
      <c r="K70" s="213"/>
      <c r="L70" s="213"/>
      <c r="M70" s="207"/>
      <c r="N70" s="221"/>
      <c r="O70" s="213"/>
      <c r="P70" s="213"/>
      <c r="Q70" s="220"/>
      <c r="R70" s="220"/>
    </row>
    <row r="71" spans="1:18">
      <c r="A71" s="217"/>
      <c r="B71" s="213"/>
      <c r="C71" s="213"/>
      <c r="D71" s="213"/>
      <c r="E71" s="202" t="s">
        <v>21</v>
      </c>
      <c r="F71" s="213"/>
      <c r="G71" s="213"/>
      <c r="H71" s="210">
        <v>0</v>
      </c>
      <c r="I71" s="213"/>
      <c r="J71" s="213"/>
      <c r="K71" s="213"/>
      <c r="L71" s="213"/>
      <c r="M71" s="207"/>
      <c r="N71" s="221"/>
      <c r="O71" s="213"/>
      <c r="P71" s="213"/>
      <c r="Q71" s="220"/>
      <c r="R71" s="220"/>
    </row>
    <row r="72" spans="1:18">
      <c r="A72" s="181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3"/>
      <c r="N72" s="184"/>
      <c r="O72" s="182"/>
      <c r="P72" s="182"/>
      <c r="Q72" s="185"/>
      <c r="R72" s="186"/>
    </row>
    <row r="73" spans="1:18">
      <c r="N73" s="293" t="s">
        <v>56</v>
      </c>
      <c r="O73" s="293"/>
      <c r="P73" s="293"/>
      <c r="Q73" s="293"/>
      <c r="R73" s="293"/>
    </row>
    <row r="74" spans="1:18">
      <c r="O74" s="55"/>
      <c r="P74" s="55"/>
      <c r="Q74" s="55"/>
    </row>
    <row r="75" spans="1:18">
      <c r="O75" s="55"/>
      <c r="P75" s="55"/>
      <c r="Q75" s="55"/>
    </row>
    <row r="76" spans="1:18">
      <c r="O76" s="55"/>
      <c r="P76" s="55"/>
      <c r="Q76" s="55"/>
    </row>
    <row r="77" spans="1:18">
      <c r="N77" s="294" t="s">
        <v>57</v>
      </c>
      <c r="O77" s="294"/>
      <c r="P77" s="294"/>
      <c r="Q77" s="294"/>
      <c r="R77" s="294"/>
    </row>
    <row r="78" spans="1:18">
      <c r="N78" s="258" t="s">
        <v>58</v>
      </c>
      <c r="O78" s="258"/>
      <c r="P78" s="258"/>
      <c r="Q78" s="258"/>
      <c r="R78" s="258"/>
    </row>
  </sheetData>
  <mergeCells count="23">
    <mergeCell ref="A60:A63"/>
    <mergeCell ref="B60:B63"/>
    <mergeCell ref="C49:C52"/>
    <mergeCell ref="C60:C67"/>
    <mergeCell ref="D60:D67"/>
    <mergeCell ref="A42:A45"/>
    <mergeCell ref="D42:D45"/>
    <mergeCell ref="A49:A52"/>
    <mergeCell ref="B49:B52"/>
    <mergeCell ref="D49:D52"/>
    <mergeCell ref="A8:A13"/>
    <mergeCell ref="A34:A37"/>
    <mergeCell ref="D8:D13"/>
    <mergeCell ref="D14:D17"/>
    <mergeCell ref="C8:C17"/>
    <mergeCell ref="B8:B17"/>
    <mergeCell ref="C21:C31"/>
    <mergeCell ref="B21:B31"/>
    <mergeCell ref="N73:R73"/>
    <mergeCell ref="N77:R77"/>
    <mergeCell ref="N78:R78"/>
    <mergeCell ref="B1:R1"/>
    <mergeCell ref="B2:R2"/>
  </mergeCells>
  <pageMargins left="0.31496062992125984" right="0.31496062992125984" top="0.74803149606299213" bottom="0.74803149606299213" header="0.31496062992125984" footer="0.31496062992125984"/>
  <pageSetup paperSize="256"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</vt:lpstr>
      <vt:lpstr>REALISASI TW I</vt:lpstr>
      <vt:lpstr>'2023'!Print_Titles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2023-04-27T02:38:23Z</cp:lastPrinted>
  <dcterms:created xsi:type="dcterms:W3CDTF">2022-09-14T02:51:51Z</dcterms:created>
  <dcterms:modified xsi:type="dcterms:W3CDTF">2023-05-29T09:10:13Z</dcterms:modified>
</cp:coreProperties>
</file>