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RI 2020\ARI 2020 OK LAPTOP BG NOV\LAPORAN SEMESTER I 2020\"/>
    </mc:Choice>
  </mc:AlternateContent>
  <bookViews>
    <workbookView xWindow="240" yWindow="60" windowWidth="20115" windowHeight="8010"/>
  </bookViews>
  <sheets>
    <sheet name="lampiran 2b" sheetId="1" r:id="rId1"/>
  </sheets>
  <definedNames>
    <definedName name="_xlnm.Print_Area" localSheetId="0">'lampiran 2b'!$A$1:$K$47</definedName>
    <definedName name="_xlnm.Print_Titles" localSheetId="0">'lampiran 2b'!$8:$8</definedName>
  </definedNames>
  <calcPr calcId="152511"/>
</workbook>
</file>

<file path=xl/calcChain.xml><?xml version="1.0" encoding="utf-8"?>
<calcChain xmlns="http://schemas.openxmlformats.org/spreadsheetml/2006/main">
  <c r="H33" i="1" l="1"/>
  <c r="J22" i="1"/>
  <c r="L19" i="1" s="1"/>
  <c r="H20" i="1"/>
  <c r="H28" i="1"/>
  <c r="G28" i="1" l="1"/>
  <c r="G26" i="1"/>
  <c r="G18" i="1"/>
  <c r="H21" i="1"/>
  <c r="G33" i="1" l="1"/>
  <c r="M19" i="1"/>
  <c r="N28" i="1"/>
  <c r="N27" i="1"/>
  <c r="N26" i="1"/>
  <c r="N25" i="1"/>
  <c r="N24" i="1"/>
  <c r="N23" i="1"/>
  <c r="N22" i="1"/>
  <c r="N21" i="1"/>
  <c r="O24" i="1" s="1"/>
  <c r="N20" i="1"/>
  <c r="N29" i="1" l="1"/>
  <c r="G34" i="1"/>
  <c r="G17" i="1"/>
  <c r="H19" i="1"/>
  <c r="E32" i="1"/>
  <c r="D18" i="1"/>
  <c r="H18" i="1" s="1"/>
  <c r="D24" i="1" l="1"/>
  <c r="D26" i="1"/>
  <c r="H26" i="1" s="1"/>
  <c r="D32" i="1" l="1"/>
  <c r="D17" i="1"/>
  <c r="H17" i="1" s="1"/>
  <c r="D33" i="1"/>
  <c r="G82" i="1"/>
  <c r="F53" i="1"/>
  <c r="H16" i="1"/>
  <c r="H14" i="1"/>
  <c r="H13" i="1"/>
  <c r="H12" i="1"/>
  <c r="H11" i="1"/>
  <c r="H10" i="1" l="1"/>
  <c r="H9" i="1" l="1"/>
  <c r="D34" i="1"/>
</calcChain>
</file>

<file path=xl/sharedStrings.xml><?xml version="1.0" encoding="utf-8"?>
<sst xmlns="http://schemas.openxmlformats.org/spreadsheetml/2006/main" count="126" uniqueCount="108">
  <si>
    <t>PEMERINTAH PROVINSI SUMATERA BARAT</t>
  </si>
  <si>
    <t>SATUAN POLISI PAMONG PRAJA DAN PEMADAM KEBAKARAN</t>
  </si>
  <si>
    <t>NO</t>
  </si>
  <si>
    <t>KODE REKENING</t>
  </si>
  <si>
    <t>BELANJA</t>
  </si>
  <si>
    <t>BEBAN</t>
  </si>
  <si>
    <t>BELANJA OPERASI</t>
  </si>
  <si>
    <t>BEBAN OPERASI</t>
  </si>
  <si>
    <t>5.1.1</t>
  </si>
  <si>
    <t>9.1.1</t>
  </si>
  <si>
    <t>5.1.2</t>
  </si>
  <si>
    <t>9.1.2</t>
  </si>
  <si>
    <t>BELANJA MODAL</t>
  </si>
  <si>
    <t>5.2.1</t>
  </si>
  <si>
    <t>5.2.2</t>
  </si>
  <si>
    <t>5.2.3</t>
  </si>
  <si>
    <t>5.2.4</t>
  </si>
  <si>
    <t>5.2.5</t>
  </si>
  <si>
    <t>9.1.7</t>
  </si>
  <si>
    <t>9.1.8</t>
  </si>
  <si>
    <t>KEPALA SATPOL PP DAN DAMKAR</t>
  </si>
  <si>
    <t>PROVINSI SUMATERA BARAT</t>
  </si>
  <si>
    <t>Satuan  Polisi  Pamong Praja dan Pemadam Kebakaran Provinsi Sumatera Barat</t>
  </si>
  <si>
    <t>184.833.745</t>
  </si>
  <si>
    <t>265.937.209</t>
  </si>
  <si>
    <t>68.592.113</t>
  </si>
  <si>
    <t>111.922.457</t>
  </si>
  <si>
    <t>41.716.500</t>
  </si>
  <si>
    <t>9.960.000</t>
  </si>
  <si>
    <t>848.420.000</t>
  </si>
  <si>
    <t>129.587.480</t>
  </si>
  <si>
    <t>69.095.400</t>
  </si>
  <si>
    <t>2.660.867.260</t>
  </si>
  <si>
    <t>25.000.000</t>
  </si>
  <si>
    <t>229.900.000</t>
  </si>
  <si>
    <t>1.660.020.930</t>
  </si>
  <si>
    <t>386.216.410.71</t>
  </si>
  <si>
    <t>5.984.157.199</t>
  </si>
  <si>
    <t>PENDAPATAN</t>
  </si>
  <si>
    <t>4.1.1</t>
  </si>
  <si>
    <t>PENDAPATAN ASLI DAERAH</t>
  </si>
  <si>
    <t>Pajak Daerah</t>
  </si>
  <si>
    <t>4.1.2</t>
  </si>
  <si>
    <t>4.1.3</t>
  </si>
  <si>
    <t>4.1.4</t>
  </si>
  <si>
    <t>Retribusi Daerah</t>
  </si>
  <si>
    <t>Hasil Pengelolaan Kekayaan Daerah Yang Dipisahkan</t>
  </si>
  <si>
    <t>Lain-Lain PAD yang sah</t>
  </si>
  <si>
    <t>JUMLAH PENDAPATAN ASLI DAERAH</t>
  </si>
  <si>
    <t>Belanja Pegawai</t>
  </si>
  <si>
    <t>Belanja Barang dan Jasa</t>
  </si>
  <si>
    <t>5.1.3</t>
  </si>
  <si>
    <t>Belanja Hibah</t>
  </si>
  <si>
    <t>JUMLAH BELANJA OPERASI</t>
  </si>
  <si>
    <t>Belanja Tanah</t>
  </si>
  <si>
    <t>Belanja Peralatan dan Mesin</t>
  </si>
  <si>
    <t>Belanja Gedung dan Bangunan</t>
  </si>
  <si>
    <t>Belanja Jalan, Irigasi dan Jaringan</t>
  </si>
  <si>
    <t>Belanja Aset Tetap Lainnya</t>
  </si>
  <si>
    <t>JUMLAH BELANJA MODAL</t>
  </si>
  <si>
    <t>JUMLAH BELANJA</t>
  </si>
  <si>
    <t>SURPLUS/ DEFISIT</t>
  </si>
  <si>
    <t xml:space="preserve">PENJELASAN SELISIH LRA DAN LO </t>
  </si>
  <si>
    <t>URAIAN</t>
  </si>
  <si>
    <t>REALISASI 2019</t>
  </si>
  <si>
    <t>LAPORAN REALISASI ANGGARAN</t>
  </si>
  <si>
    <t>SELISIH (Rp)</t>
  </si>
  <si>
    <t>PENJELASAN</t>
  </si>
  <si>
    <t>PENDAPATAN-LO</t>
  </si>
  <si>
    <t>PENDAPATAN ASLI DAERAH-LO</t>
  </si>
  <si>
    <t>Pajak Daerah-LO</t>
  </si>
  <si>
    <t>Retribusi Daerah-LO</t>
  </si>
  <si>
    <t>Hasil Pengelolaan Kekayaan Daerah yang Dipisahkan-LO</t>
  </si>
  <si>
    <t>8.1.1</t>
  </si>
  <si>
    <t>8.1.2</t>
  </si>
  <si>
    <t>8.1.3</t>
  </si>
  <si>
    <t>8.1.4</t>
  </si>
  <si>
    <t>Lain-lain PAD yang Sah-LO</t>
  </si>
  <si>
    <t>9.1.</t>
  </si>
  <si>
    <t>9.1.5</t>
  </si>
  <si>
    <t>Beban Pegawai</t>
  </si>
  <si>
    <t>Beban Barang dan Jasa</t>
  </si>
  <si>
    <t>Beban Penyusutan dan Amortisasi</t>
  </si>
  <si>
    <t>Beban Penyiish Piutang</t>
  </si>
  <si>
    <t>JUMLAH BEBAN OPERASI</t>
  </si>
  <si>
    <t>JUMLAH BEBAN</t>
  </si>
  <si>
    <t>JUMLAH PENDAPATAN ASLI DAERAH-LO</t>
  </si>
  <si>
    <t>LAPORAN OPERASIONAL</t>
  </si>
  <si>
    <t>Beban Hibah</t>
  </si>
  <si>
    <t>Beban Pakai Habis</t>
  </si>
  <si>
    <t>Beban Alat Tulis Kantor</t>
  </si>
  <si>
    <t>Beban Persediaan Perangko,Materai dan Benda Pos Lainnya</t>
  </si>
  <si>
    <t>Beban Peralatan Kebersihan dan Bahan Pembersih</t>
  </si>
  <si>
    <t>Beban Peralatan/Perlengkapan Pakai Habis</t>
  </si>
  <si>
    <t>Beban Jasa Kantor</t>
  </si>
  <si>
    <t>Beban Jasa Telepon</t>
  </si>
  <si>
    <t>Beban Jasa Listrik</t>
  </si>
  <si>
    <t>Beban Jasa Barang Milik Daerah</t>
  </si>
  <si>
    <t>1. Penyesuaian beban dibayar dimuka</t>
  </si>
  <si>
    <t>Belanja modal hanya terdapat di Laporan Realisasi Anggaran (LRA) dan bukan merupakan komponen Laporan Operasional (LO)</t>
  </si>
  <si>
    <t>DEDY DIANTOLANI, S.Sos, MM</t>
  </si>
  <si>
    <t>NIP. 19721222 199403 1 002</t>
  </si>
  <si>
    <t>Lampiran 2-b</t>
  </si>
  <si>
    <t>SEMESTER I TAHUN ANGGARAN 2020</t>
  </si>
  <si>
    <t>REALISASI 2020</t>
  </si>
  <si>
    <t>PADANG, 30 JUNI 2020</t>
  </si>
  <si>
    <t>2. Penyesuaian Utang Belanja Barang &amp; Jasa Tahun 2019</t>
  </si>
  <si>
    <t>3. Penyesuaian kenaikan/penurunan persediaan setelah stock opname persediaan 30 Juni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</si>
</sst>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  <numFmt numFmtId="165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/>
      <name val="Cambria"/>
      <family val="1"/>
      <scheme val="major"/>
    </font>
    <font>
      <b/>
      <i/>
      <sz val="11"/>
      <color theme="2"/>
      <name val="Cambria"/>
      <family val="1"/>
      <scheme val="major"/>
    </font>
    <font>
      <sz val="12"/>
      <color theme="0"/>
      <name val="Centaur"/>
      <family val="1"/>
    </font>
    <font>
      <sz val="11"/>
      <name val="Centaur"/>
      <family val="1"/>
    </font>
    <font>
      <b/>
      <sz val="13"/>
      <name val="Cambria"/>
      <family val="1"/>
      <scheme val="major"/>
    </font>
    <font>
      <b/>
      <sz val="14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b/>
      <sz val="10"/>
      <name val="Cambria"/>
      <family val="1"/>
      <scheme val="major"/>
    </font>
    <font>
      <b/>
      <sz val="11"/>
      <name val="Centaur"/>
      <family val="1"/>
    </font>
    <font>
      <u/>
      <sz val="11"/>
      <name val="Cambria"/>
      <family val="1"/>
      <scheme val="major"/>
    </font>
    <font>
      <sz val="11"/>
      <name val="Cambria"/>
      <family val="1"/>
    </font>
    <font>
      <b/>
      <sz val="11"/>
      <name val="Cambria"/>
      <family val="1"/>
    </font>
    <font>
      <u val="singleAccounting"/>
      <sz val="11"/>
      <name val="Cambria"/>
      <family val="1"/>
      <scheme val="major"/>
    </font>
    <font>
      <b/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sz val="12"/>
      <name val="Cambria"/>
      <family val="1"/>
      <scheme val="major"/>
    </font>
    <font>
      <sz val="11"/>
      <name val="Cambria Math"/>
      <family val="1"/>
    </font>
    <font>
      <b/>
      <i/>
      <sz val="10"/>
      <color rgb="FFC00000"/>
      <name val="Lucida Handwriting"/>
      <family val="4"/>
    </font>
    <font>
      <b/>
      <i/>
      <sz val="10"/>
      <color theme="9" tint="-0.249977111117893"/>
      <name val="Lucida Handwriting"/>
      <family val="4"/>
    </font>
    <font>
      <sz val="11"/>
      <color theme="5" tint="-0.249977111117893"/>
      <name val="Centaur"/>
      <family val="1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2"/>
      <color theme="0"/>
      <name val="Centaur"/>
      <family val="1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0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C00000"/>
      </bottom>
      <diagonal/>
    </border>
    <border>
      <left/>
      <right/>
      <top style="medium">
        <color theme="5" tint="-0.24997711111789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>
      <alignment vertical="top"/>
    </xf>
    <xf numFmtId="41" fontId="24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4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>
      <alignment vertical="top"/>
    </xf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3" fillId="0" borderId="0"/>
    <xf numFmtId="0" fontId="25" fillId="0" borderId="0">
      <alignment vertical="top"/>
    </xf>
    <xf numFmtId="0" fontId="23" fillId="0" borderId="0"/>
    <xf numFmtId="0" fontId="25" fillId="0" borderId="0" applyNumberFormat="0" applyFill="0" applyBorder="0" applyAlignment="0" applyProtection="0">
      <alignment vertical="top"/>
    </xf>
  </cellStyleXfs>
  <cellXfs count="118">
    <xf numFmtId="0" fontId="0" fillId="0" borderId="0" xfId="0"/>
    <xf numFmtId="0" fontId="2" fillId="2" borderId="0" xfId="2" applyFont="1" applyFill="1" applyAlignment="1">
      <alignment vertical="center"/>
    </xf>
    <xf numFmtId="0" fontId="3" fillId="2" borderId="0" xfId="2" applyFont="1" applyFill="1" applyAlignment="1">
      <alignment vertical="center" wrapText="1"/>
    </xf>
    <xf numFmtId="0" fontId="4" fillId="3" borderId="0" xfId="2" applyFont="1" applyFill="1" applyAlignment="1">
      <alignment horizontal="center" vertical="center"/>
    </xf>
    <xf numFmtId="0" fontId="5" fillId="0" borderId="0" xfId="2" applyFont="1"/>
    <xf numFmtId="0" fontId="6" fillId="0" borderId="0" xfId="2" applyFont="1" applyAlignment="1">
      <alignment horizontal="center"/>
    </xf>
    <xf numFmtId="0" fontId="7" fillId="0" borderId="0" xfId="2" applyFont="1" applyAlignment="1"/>
    <xf numFmtId="0" fontId="8" fillId="0" borderId="0" xfId="2" applyFont="1"/>
    <xf numFmtId="0" fontId="9" fillId="0" borderId="1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41" fontId="9" fillId="0" borderId="3" xfId="2" applyNumberFormat="1" applyFont="1" applyBorder="1" applyAlignment="1">
      <alignment horizontal="center" vertical="center" wrapText="1"/>
    </xf>
    <xf numFmtId="41" fontId="9" fillId="0" borderId="1" xfId="2" applyNumberFormat="1" applyFont="1" applyBorder="1" applyAlignment="1">
      <alignment horizontal="center" vertical="center" wrapText="1"/>
    </xf>
    <xf numFmtId="41" fontId="9" fillId="0" borderId="1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9" fillId="0" borderId="2" xfId="2" applyFont="1" applyBorder="1" applyAlignment="1">
      <alignment horizontal="left" vertical="center"/>
    </xf>
    <xf numFmtId="41" fontId="9" fillId="0" borderId="3" xfId="2" applyNumberFormat="1" applyFont="1" applyBorder="1" applyAlignment="1">
      <alignment horizontal="left"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164" fontId="9" fillId="0" borderId="3" xfId="2" applyNumberFormat="1" applyFont="1" applyBorder="1" applyAlignment="1">
      <alignment horizontal="left" vertical="center" wrapText="1"/>
    </xf>
    <xf numFmtId="164" fontId="9" fillId="0" borderId="1" xfId="2" applyNumberFormat="1" applyFont="1" applyBorder="1" applyAlignment="1">
      <alignment horizontal="center" vertical="center"/>
    </xf>
    <xf numFmtId="0" fontId="5" fillId="0" borderId="5" xfId="2" applyFont="1" applyBorder="1"/>
    <xf numFmtId="164" fontId="8" fillId="0" borderId="1" xfId="2" applyNumberFormat="1" applyFont="1" applyBorder="1" applyAlignment="1">
      <alignment horizontal="center" vertical="center"/>
    </xf>
    <xf numFmtId="0" fontId="8" fillId="0" borderId="2" xfId="2" applyFont="1" applyBorder="1" applyAlignment="1">
      <alignment horizontal="left" vertical="center"/>
    </xf>
    <xf numFmtId="41" fontId="8" fillId="0" borderId="3" xfId="2" applyNumberFormat="1" applyFont="1" applyBorder="1" applyAlignment="1">
      <alignment horizontal="left" vertical="center" wrapText="1"/>
    </xf>
    <xf numFmtId="164" fontId="8" fillId="0" borderId="1" xfId="2" applyNumberFormat="1" applyFont="1" applyBorder="1" applyAlignment="1">
      <alignment horizontal="center" vertical="center" wrapText="1"/>
    </xf>
    <xf numFmtId="164" fontId="8" fillId="0" borderId="2" xfId="2" applyNumberFormat="1" applyFont="1" applyBorder="1" applyAlignment="1">
      <alignment horizontal="left" vertical="center" wrapText="1"/>
    </xf>
    <xf numFmtId="164" fontId="5" fillId="0" borderId="1" xfId="2" applyNumberFormat="1" applyFont="1" applyBorder="1"/>
    <xf numFmtId="164" fontId="9" fillId="0" borderId="2" xfId="2" applyNumberFormat="1" applyFont="1" applyBorder="1" applyAlignment="1">
      <alignment horizontal="left" vertical="center" wrapText="1"/>
    </xf>
    <xf numFmtId="164" fontId="10" fillId="0" borderId="1" xfId="2" applyNumberFormat="1" applyFont="1" applyBorder="1" applyAlignment="1">
      <alignment vertical="center" wrapText="1"/>
    </xf>
    <xf numFmtId="164" fontId="8" fillId="0" borderId="1" xfId="2" applyNumberFormat="1" applyFont="1" applyBorder="1" applyAlignment="1">
      <alignment vertical="center" wrapText="1"/>
    </xf>
    <xf numFmtId="41" fontId="8" fillId="0" borderId="1" xfId="2" applyNumberFormat="1" applyFont="1" applyBorder="1" applyAlignment="1">
      <alignment horizontal="left" vertical="center" wrapText="1"/>
    </xf>
    <xf numFmtId="164" fontId="9" fillId="0" borderId="1" xfId="2" applyNumberFormat="1" applyFont="1" applyBorder="1" applyAlignment="1">
      <alignment horizontal="left" vertical="center"/>
    </xf>
    <xf numFmtId="43" fontId="11" fillId="0" borderId="1" xfId="2" applyNumberFormat="1" applyFont="1" applyBorder="1" applyAlignment="1">
      <alignment horizontal="left" vertical="center"/>
    </xf>
    <xf numFmtId="41" fontId="11" fillId="0" borderId="1" xfId="2" applyNumberFormat="1" applyFont="1" applyBorder="1" applyAlignment="1">
      <alignment vertical="center"/>
    </xf>
    <xf numFmtId="0" fontId="5" fillId="0" borderId="1" xfId="2" applyFont="1" applyBorder="1"/>
    <xf numFmtId="41" fontId="9" fillId="0" borderId="1" xfId="2" applyNumberFormat="1" applyFont="1" applyBorder="1" applyAlignment="1">
      <alignment horizontal="left" vertical="center" wrapText="1"/>
    </xf>
    <xf numFmtId="164" fontId="9" fillId="0" borderId="1" xfId="2" applyNumberFormat="1" applyFont="1" applyBorder="1" applyAlignment="1">
      <alignment vertical="center"/>
    </xf>
    <xf numFmtId="0" fontId="8" fillId="0" borderId="1" xfId="2" applyFont="1" applyBorder="1" applyAlignment="1">
      <alignment vertical="center"/>
    </xf>
    <xf numFmtId="164" fontId="12" fillId="0" borderId="1" xfId="3" applyNumberFormat="1" applyFont="1" applyBorder="1" applyAlignment="1">
      <alignment horizontal="center" vertical="center"/>
    </xf>
    <xf numFmtId="41" fontId="5" fillId="0" borderId="1" xfId="3" applyFont="1" applyBorder="1"/>
    <xf numFmtId="41" fontId="8" fillId="0" borderId="1" xfId="2" applyNumberFormat="1" applyFont="1" applyBorder="1" applyAlignment="1">
      <alignment horizontal="center" vertical="center" wrapText="1"/>
    </xf>
    <xf numFmtId="164" fontId="9" fillId="0" borderId="1" xfId="2" applyNumberFormat="1" applyFont="1" applyBorder="1" applyAlignment="1">
      <alignment vertical="center" wrapText="1"/>
    </xf>
    <xf numFmtId="0" fontId="9" fillId="0" borderId="1" xfId="2" applyFont="1" applyBorder="1" applyAlignment="1">
      <alignment vertical="center"/>
    </xf>
    <xf numFmtId="164" fontId="9" fillId="0" borderId="1" xfId="2" applyNumberFormat="1" applyFont="1" applyBorder="1"/>
    <xf numFmtId="41" fontId="13" fillId="0" borderId="1" xfId="3" applyFont="1" applyBorder="1"/>
    <xf numFmtId="164" fontId="8" fillId="0" borderId="1" xfId="2" applyNumberFormat="1" applyFont="1" applyBorder="1" applyAlignment="1">
      <alignment horizontal="right" vertical="center" wrapText="1"/>
    </xf>
    <xf numFmtId="164" fontId="14" fillId="0" borderId="1" xfId="2" applyNumberFormat="1" applyFont="1" applyBorder="1" applyAlignment="1">
      <alignment vertical="center"/>
    </xf>
    <xf numFmtId="164" fontId="15" fillId="0" borderId="1" xfId="2" applyNumberFormat="1" applyFont="1" applyBorder="1" applyAlignment="1">
      <alignment horizontal="right" vertical="center" wrapText="1"/>
    </xf>
    <xf numFmtId="164" fontId="15" fillId="0" borderId="1" xfId="3" applyNumberFormat="1" applyFont="1" applyBorder="1" applyAlignment="1">
      <alignment horizontal="center" vertical="center"/>
    </xf>
    <xf numFmtId="164" fontId="8" fillId="0" borderId="1" xfId="3" applyNumberFormat="1" applyFont="1" applyBorder="1" applyAlignment="1">
      <alignment horizontal="right" vertical="center"/>
    </xf>
    <xf numFmtId="0" fontId="8" fillId="0" borderId="1" xfId="2" applyFont="1" applyBorder="1"/>
    <xf numFmtId="0" fontId="8" fillId="0" borderId="1" xfId="2" applyFont="1" applyBorder="1" applyAlignment="1">
      <alignment horizontal="left" vertical="center" wrapText="1"/>
    </xf>
    <xf numFmtId="0" fontId="9" fillId="0" borderId="1" xfId="2" applyFont="1" applyBorder="1" applyAlignment="1">
      <alignment horizontal="left" vertical="center"/>
    </xf>
    <xf numFmtId="0" fontId="8" fillId="0" borderId="1" xfId="2" applyFont="1" applyBorder="1" applyAlignment="1">
      <alignment horizontal="left" vertical="center"/>
    </xf>
    <xf numFmtId="164" fontId="8" fillId="0" borderId="1" xfId="3" applyNumberFormat="1" applyFont="1" applyBorder="1" applyAlignment="1">
      <alignment vertical="center"/>
    </xf>
    <xf numFmtId="164" fontId="8" fillId="0" borderId="1" xfId="3" applyNumberFormat="1" applyFont="1" applyBorder="1" applyAlignment="1">
      <alignment horizontal="left" vertical="top" wrapText="1"/>
    </xf>
    <xf numFmtId="164" fontId="9" fillId="0" borderId="1" xfId="3" applyNumberFormat="1" applyFont="1" applyBorder="1" applyAlignment="1">
      <alignment vertical="center"/>
    </xf>
    <xf numFmtId="0" fontId="8" fillId="0" borderId="0" xfId="2" applyFont="1" applyBorder="1"/>
    <xf numFmtId="164" fontId="8" fillId="0" borderId="0" xfId="2" applyNumberFormat="1" applyFont="1" applyBorder="1"/>
    <xf numFmtId="165" fontId="17" fillId="0" borderId="0" xfId="1" applyNumberFormat="1" applyFont="1" applyBorder="1" applyAlignment="1"/>
    <xf numFmtId="0" fontId="8" fillId="0" borderId="0" xfId="2" applyFont="1" applyAlignment="1"/>
    <xf numFmtId="43" fontId="8" fillId="0" borderId="0" xfId="2" applyNumberFormat="1" applyFont="1"/>
    <xf numFmtId="43" fontId="8" fillId="0" borderId="0" xfId="1" applyFont="1" applyAlignment="1"/>
    <xf numFmtId="43" fontId="8" fillId="0" borderId="0" xfId="1" applyFont="1" applyFill="1" applyBorder="1" applyAlignment="1" applyProtection="1"/>
    <xf numFmtId="0" fontId="8" fillId="0" borderId="0" xfId="2" applyFont="1" applyAlignment="1">
      <alignment horizontal="center"/>
    </xf>
    <xf numFmtId="43" fontId="8" fillId="0" borderId="0" xfId="2" applyNumberFormat="1" applyFont="1" applyAlignment="1"/>
    <xf numFmtId="0" fontId="9" fillId="0" borderId="0" xfId="2" applyFont="1" applyBorder="1" applyAlignment="1"/>
    <xf numFmtId="0" fontId="8" fillId="0" borderId="0" xfId="2" applyFont="1" applyBorder="1" applyAlignment="1"/>
    <xf numFmtId="0" fontId="16" fillId="0" borderId="0" xfId="2" applyFont="1" applyAlignment="1"/>
    <xf numFmtId="0" fontId="18" fillId="0" borderId="0" xfId="2" applyFont="1" applyAlignment="1"/>
    <xf numFmtId="0" fontId="8" fillId="0" borderId="9" xfId="2" applyFont="1" applyBorder="1"/>
    <xf numFmtId="0" fontId="8" fillId="0" borderId="9" xfId="2" applyFont="1" applyBorder="1" applyAlignment="1">
      <alignment horizontal="center"/>
    </xf>
    <xf numFmtId="0" fontId="5" fillId="0" borderId="0" xfId="2" applyFont="1" applyBorder="1"/>
    <xf numFmtId="0" fontId="19" fillId="0" borderId="0" xfId="2" applyFont="1" applyBorder="1"/>
    <xf numFmtId="0" fontId="20" fillId="0" borderId="0" xfId="2" applyFont="1" applyBorder="1" applyAlignment="1">
      <alignment vertical="top"/>
    </xf>
    <xf numFmtId="0" fontId="20" fillId="0" borderId="10" xfId="2" applyFont="1" applyBorder="1" applyAlignment="1">
      <alignment vertical="top"/>
    </xf>
    <xf numFmtId="0" fontId="21" fillId="0" borderId="10" xfId="2" applyFont="1" applyBorder="1" applyAlignment="1">
      <alignment vertical="top"/>
    </xf>
    <xf numFmtId="0" fontId="22" fillId="0" borderId="10" xfId="2" applyFont="1" applyBorder="1"/>
    <xf numFmtId="0" fontId="22" fillId="0" borderId="0" xfId="2" applyFont="1" applyBorder="1"/>
    <xf numFmtId="0" fontId="21" fillId="0" borderId="0" xfId="2" applyFont="1" applyBorder="1" applyAlignment="1">
      <alignment vertical="top"/>
    </xf>
    <xf numFmtId="43" fontId="5" fillId="0" borderId="0" xfId="2" applyNumberFormat="1" applyFont="1"/>
    <xf numFmtId="0" fontId="13" fillId="0" borderId="11" xfId="2" applyFont="1" applyBorder="1" applyAlignment="1">
      <alignment horizontal="right" vertical="top" wrapText="1"/>
    </xf>
    <xf numFmtId="0" fontId="13" fillId="0" borderId="12" xfId="2" applyFont="1" applyBorder="1" applyAlignment="1">
      <alignment horizontal="right" vertical="top" wrapText="1"/>
    </xf>
    <xf numFmtId="0" fontId="14" fillId="0" borderId="12" xfId="2" applyFont="1" applyBorder="1" applyAlignment="1">
      <alignment horizontal="right" vertical="top" wrapText="1"/>
    </xf>
    <xf numFmtId="0" fontId="11" fillId="0" borderId="1" xfId="2" applyFont="1" applyBorder="1"/>
    <xf numFmtId="0" fontId="9" fillId="0" borderId="1" xfId="2" applyFont="1" applyBorder="1" applyAlignment="1">
      <alignment horizontal="center" vertical="center" wrapText="1"/>
    </xf>
    <xf numFmtId="164" fontId="8" fillId="4" borderId="1" xfId="2" applyNumberFormat="1" applyFont="1" applyFill="1" applyBorder="1" applyAlignment="1">
      <alignment vertical="center" wrapText="1"/>
    </xf>
    <xf numFmtId="41" fontId="5" fillId="0" borderId="1" xfId="3" applyFont="1" applyBorder="1" applyAlignment="1">
      <alignment horizontal="left" vertical="center"/>
    </xf>
    <xf numFmtId="43" fontId="5" fillId="0" borderId="1" xfId="1" applyFont="1" applyFill="1" applyBorder="1" applyAlignment="1" applyProtection="1">
      <alignment horizontal="left" vertical="center"/>
    </xf>
    <xf numFmtId="41" fontId="5" fillId="0" borderId="1" xfId="3" applyFont="1" applyBorder="1" applyAlignment="1">
      <alignment horizontal="left" vertical="center" wrapText="1"/>
    </xf>
    <xf numFmtId="43" fontId="5" fillId="0" borderId="1" xfId="1" applyFont="1" applyBorder="1"/>
    <xf numFmtId="41" fontId="8" fillId="0" borderId="1" xfId="7" applyNumberFormat="1" applyFont="1" applyBorder="1" applyAlignment="1">
      <alignment horizontal="center" vertical="center" wrapText="1"/>
    </xf>
    <xf numFmtId="41" fontId="5" fillId="0" borderId="0" xfId="2" applyNumberFormat="1" applyFont="1"/>
    <xf numFmtId="41" fontId="8" fillId="0" borderId="1" xfId="7" applyNumberFormat="1" applyFont="1" applyBorder="1" applyAlignment="1">
      <alignment horizontal="center" vertical="center" wrapText="1"/>
    </xf>
    <xf numFmtId="43" fontId="5" fillId="0" borderId="0" xfId="2" applyNumberFormat="1" applyFont="1"/>
    <xf numFmtId="165" fontId="5" fillId="0" borderId="1" xfId="1" applyNumberFormat="1" applyFont="1" applyFill="1" applyBorder="1" applyAlignment="1" applyProtection="1">
      <alignment horizontal="left" vertical="center"/>
    </xf>
    <xf numFmtId="41" fontId="5" fillId="0" borderId="6" xfId="3" applyFont="1" applyBorder="1"/>
    <xf numFmtId="41" fontId="8" fillId="0" borderId="3" xfId="3" applyFont="1" applyBorder="1" applyAlignment="1">
      <alignment horizontal="left" vertical="center" wrapText="1"/>
    </xf>
    <xf numFmtId="41" fontId="8" fillId="0" borderId="8" xfId="3" applyFont="1" applyBorder="1" applyAlignment="1">
      <alignment horizontal="left" vertical="center" wrapText="1"/>
    </xf>
    <xf numFmtId="164" fontId="8" fillId="0" borderId="3" xfId="2" applyNumberFormat="1" applyFont="1" applyBorder="1" applyAlignment="1">
      <alignment horizontal="left" wrapText="1"/>
    </xf>
    <xf numFmtId="164" fontId="8" fillId="0" borderId="8" xfId="2" applyNumberFormat="1" applyFont="1" applyBorder="1" applyAlignment="1">
      <alignment horizontal="left" wrapText="1"/>
    </xf>
    <xf numFmtId="0" fontId="26" fillId="3" borderId="0" xfId="2" applyFont="1" applyFill="1" applyAlignment="1">
      <alignment horizontal="right" vertical="center"/>
    </xf>
    <xf numFmtId="0" fontId="18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9" fillId="0" borderId="3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41" fontId="9" fillId="0" borderId="2" xfId="2" applyNumberFormat="1" applyFont="1" applyBorder="1" applyAlignment="1">
      <alignment horizontal="center" vertical="center" wrapText="1"/>
    </xf>
    <xf numFmtId="41" fontId="9" fillId="0" borderId="6" xfId="2" applyNumberFormat="1" applyFont="1" applyBorder="1" applyAlignment="1">
      <alignment horizontal="center" vertical="center" wrapText="1"/>
    </xf>
    <xf numFmtId="41" fontId="9" fillId="0" borderId="13" xfId="2" applyNumberFormat="1" applyFont="1" applyBorder="1" applyAlignment="1">
      <alignment horizontal="center" vertical="center" wrapText="1"/>
    </xf>
    <xf numFmtId="41" fontId="9" fillId="0" borderId="14" xfId="2" applyNumberFormat="1" applyFont="1" applyBorder="1" applyAlignment="1">
      <alignment horizontal="center" vertical="center" wrapText="1"/>
    </xf>
    <xf numFmtId="41" fontId="9" fillId="0" borderId="15" xfId="2" applyNumberFormat="1" applyFont="1" applyBorder="1" applyAlignment="1">
      <alignment horizontal="center" vertical="center" wrapText="1"/>
    </xf>
    <xf numFmtId="41" fontId="9" fillId="0" borderId="16" xfId="2" applyNumberFormat="1" applyFont="1" applyBorder="1" applyAlignment="1">
      <alignment horizontal="center" vertical="center" wrapText="1"/>
    </xf>
    <xf numFmtId="41" fontId="9" fillId="0" borderId="4" xfId="2" applyNumberFormat="1" applyFont="1" applyBorder="1" applyAlignment="1">
      <alignment horizontal="center" vertical="center" wrapText="1"/>
    </xf>
    <xf numFmtId="41" fontId="9" fillId="0" borderId="5" xfId="2" applyNumberFormat="1" applyFont="1" applyBorder="1" applyAlignment="1">
      <alignment horizontal="center" vertical="center" wrapText="1"/>
    </xf>
    <xf numFmtId="165" fontId="17" fillId="0" borderId="0" xfId="1" applyNumberFormat="1" applyFont="1" applyBorder="1" applyAlignment="1">
      <alignment horizontal="center"/>
    </xf>
    <xf numFmtId="165" fontId="17" fillId="0" borderId="0" xfId="1" applyNumberFormat="1" applyFont="1" applyFill="1" applyBorder="1" applyAlignment="1" applyProtection="1">
      <alignment horizontal="center"/>
    </xf>
    <xf numFmtId="0" fontId="8" fillId="0" borderId="0" xfId="2" applyFont="1" applyAlignment="1">
      <alignment horizontal="center"/>
    </xf>
    <xf numFmtId="0" fontId="16" fillId="0" borderId="0" xfId="2" applyFont="1" applyAlignment="1">
      <alignment horizontal="center"/>
    </xf>
  </cellXfs>
  <cellStyles count="158">
    <cellStyle name="ColLevel_1" xfId="8"/>
    <cellStyle name="Comma" xfId="1" builtinId="3"/>
    <cellStyle name="Comma [0] 2" xfId="4"/>
    <cellStyle name="Comma [0] 2 2" xfId="9"/>
    <cellStyle name="Comma [0] 2 3" xfId="10"/>
    <cellStyle name="Comma [0] 2 4" xfId="11"/>
    <cellStyle name="Comma [0] 2 5" xfId="12"/>
    <cellStyle name="Comma [0] 3" xfId="3"/>
    <cellStyle name="Comma [0] 3 2" xfId="13"/>
    <cellStyle name="Comma [0] 4" xfId="14"/>
    <cellStyle name="Comma [0] 5" xfId="15"/>
    <cellStyle name="Comma 10" xfId="16"/>
    <cellStyle name="Comma 10 2" xfId="17"/>
    <cellStyle name="Comma 10 3" xfId="18"/>
    <cellStyle name="Comma 10 4" xfId="19"/>
    <cellStyle name="Comma 11" xfId="20"/>
    <cellStyle name="Comma 11 2" xfId="21"/>
    <cellStyle name="Comma 11 3" xfId="22"/>
    <cellStyle name="Comma 11 4" xfId="23"/>
    <cellStyle name="Comma 12" xfId="24"/>
    <cellStyle name="Comma 12 2" xfId="25"/>
    <cellStyle name="Comma 12 3" xfId="26"/>
    <cellStyle name="Comma 12 4" xfId="27"/>
    <cellStyle name="Comma 13" xfId="28"/>
    <cellStyle name="Comma 13 2" xfId="29"/>
    <cellStyle name="Comma 13 3" xfId="30"/>
    <cellStyle name="Comma 13 4" xfId="31"/>
    <cellStyle name="Comma 14" xfId="32"/>
    <cellStyle name="Comma 14 2" xfId="33"/>
    <cellStyle name="Comma 14 3" xfId="34"/>
    <cellStyle name="Comma 14 4" xfId="35"/>
    <cellStyle name="Comma 15" xfId="36"/>
    <cellStyle name="Comma 15 2" xfId="37"/>
    <cellStyle name="Comma 15 3" xfId="38"/>
    <cellStyle name="Comma 15 4" xfId="39"/>
    <cellStyle name="Comma 16" xfId="40"/>
    <cellStyle name="Comma 16 2" xfId="41"/>
    <cellStyle name="Comma 16 3" xfId="42"/>
    <cellStyle name="Comma 16 4" xfId="43"/>
    <cellStyle name="Comma 17" xfId="44"/>
    <cellStyle name="Comma 18" xfId="45"/>
    <cellStyle name="Comma 18 2" xfId="46"/>
    <cellStyle name="Comma 19" xfId="47"/>
    <cellStyle name="Comma 19 2" xfId="48"/>
    <cellStyle name="Comma 2" xfId="49"/>
    <cellStyle name="Comma 2 2" xfId="50"/>
    <cellStyle name="Comma 2 3" xfId="51"/>
    <cellStyle name="Comma 2 4" xfId="52"/>
    <cellStyle name="Comma 20" xfId="53"/>
    <cellStyle name="Comma 20 2" xfId="54"/>
    <cellStyle name="Comma 21" xfId="55"/>
    <cellStyle name="Comma 21 2" xfId="56"/>
    <cellStyle name="Comma 22" xfId="57"/>
    <cellStyle name="Comma 22 2" xfId="58"/>
    <cellStyle name="Comma 23" xfId="59"/>
    <cellStyle name="Comma 23 2" xfId="60"/>
    <cellStyle name="Comma 24" xfId="61"/>
    <cellStyle name="Comma 24 2" xfId="62"/>
    <cellStyle name="Comma 25" xfId="63"/>
    <cellStyle name="Comma 25 2" xfId="64"/>
    <cellStyle name="Comma 26" xfId="65"/>
    <cellStyle name="Comma 26 2" xfId="66"/>
    <cellStyle name="Comma 27" xfId="67"/>
    <cellStyle name="Comma 27 2" xfId="68"/>
    <cellStyle name="Comma 28" xfId="69"/>
    <cellStyle name="Comma 28 2" xfId="70"/>
    <cellStyle name="Comma 29" xfId="71"/>
    <cellStyle name="Comma 29 2" xfId="72"/>
    <cellStyle name="Comma 3" xfId="5"/>
    <cellStyle name="Comma 3 2" xfId="6"/>
    <cellStyle name="Comma 3 2 2" xfId="73"/>
    <cellStyle name="Comma 3 3" xfId="74"/>
    <cellStyle name="Comma 3 4" xfId="75"/>
    <cellStyle name="Comma 3 5" xfId="76"/>
    <cellStyle name="Comma 30" xfId="77"/>
    <cellStyle name="Comma 30 2" xfId="78"/>
    <cellStyle name="Comma 31" xfId="79"/>
    <cellStyle name="Comma 31 2" xfId="80"/>
    <cellStyle name="Comma 32" xfId="81"/>
    <cellStyle name="Comma 32 2" xfId="82"/>
    <cellStyle name="Comma 33" xfId="83"/>
    <cellStyle name="Comma 33 2" xfId="84"/>
    <cellStyle name="Comma 34" xfId="85"/>
    <cellStyle name="Comma 34 2" xfId="86"/>
    <cellStyle name="Comma 35" xfId="87"/>
    <cellStyle name="Comma 36" xfId="88"/>
    <cellStyle name="Comma 37" xfId="89"/>
    <cellStyle name="Comma 38" xfId="90"/>
    <cellStyle name="Comma 39" xfId="91"/>
    <cellStyle name="Comma 4" xfId="92"/>
    <cellStyle name="Comma 4 2" xfId="93"/>
    <cellStyle name="Comma 4 3" xfId="94"/>
    <cellStyle name="Comma 4 4" xfId="95"/>
    <cellStyle name="Comma 40" xfId="96"/>
    <cellStyle name="Comma 41" xfId="97"/>
    <cellStyle name="Comma 42" xfId="98"/>
    <cellStyle name="Comma 43" xfId="99"/>
    <cellStyle name="Comma 44" xfId="100"/>
    <cellStyle name="Comma 45" xfId="101"/>
    <cellStyle name="Comma 46" xfId="102"/>
    <cellStyle name="Comma 47" xfId="103"/>
    <cellStyle name="Comma 48" xfId="104"/>
    <cellStyle name="Comma 49" xfId="105"/>
    <cellStyle name="Comma 5" xfId="106"/>
    <cellStyle name="Comma 5 2" xfId="107"/>
    <cellStyle name="Comma 5 3" xfId="108"/>
    <cellStyle name="Comma 5 4" xfId="109"/>
    <cellStyle name="Comma 50" xfId="110"/>
    <cellStyle name="Comma 51" xfId="111"/>
    <cellStyle name="Comma 52" xfId="112"/>
    <cellStyle name="Comma 53" xfId="113"/>
    <cellStyle name="Comma 54" xfId="114"/>
    <cellStyle name="Comma 55" xfId="115"/>
    <cellStyle name="Comma 56" xfId="116"/>
    <cellStyle name="Comma 57" xfId="117"/>
    <cellStyle name="Comma 58" xfId="118"/>
    <cellStyle name="Comma 59" xfId="119"/>
    <cellStyle name="Comma 6" xfId="120"/>
    <cellStyle name="Comma 6 2" xfId="121"/>
    <cellStyle name="Comma 6 3" xfId="122"/>
    <cellStyle name="Comma 6 4" xfId="123"/>
    <cellStyle name="Comma 60" xfId="124"/>
    <cellStyle name="Comma 61" xfId="125"/>
    <cellStyle name="Comma 62" xfId="126"/>
    <cellStyle name="Comma 63" xfId="127"/>
    <cellStyle name="Comma 64" xfId="128"/>
    <cellStyle name="Comma 65" xfId="129"/>
    <cellStyle name="Comma 66" xfId="130"/>
    <cellStyle name="Comma 67" xfId="131"/>
    <cellStyle name="Comma 68" xfId="132"/>
    <cellStyle name="Comma 69" xfId="133"/>
    <cellStyle name="Comma 7" xfId="134"/>
    <cellStyle name="Comma 70" xfId="135"/>
    <cellStyle name="Comma 71" xfId="136"/>
    <cellStyle name="Comma 72" xfId="137"/>
    <cellStyle name="Comma 73" xfId="138"/>
    <cellStyle name="Comma 74" xfId="139"/>
    <cellStyle name="Comma 75" xfId="140"/>
    <cellStyle name="Comma 76" xfId="141"/>
    <cellStyle name="Comma 77" xfId="142"/>
    <cellStyle name="Comma 78" xfId="143"/>
    <cellStyle name="Comma 79" xfId="144"/>
    <cellStyle name="Comma 8" xfId="145"/>
    <cellStyle name="Comma 8 2" xfId="146"/>
    <cellStyle name="Comma 8 3" xfId="147"/>
    <cellStyle name="Comma 8 4" xfId="148"/>
    <cellStyle name="Comma 80" xfId="149"/>
    <cellStyle name="Comma 9" xfId="150"/>
    <cellStyle name="Comma 9 2" xfId="151"/>
    <cellStyle name="Comma 9 3" xfId="152"/>
    <cellStyle name="Comma 9 4" xfId="153"/>
    <cellStyle name="Normal" xfId="0" builtinId="0"/>
    <cellStyle name="Normal 2" xfId="154"/>
    <cellStyle name="Normal 3" xfId="7"/>
    <cellStyle name="Normal 3 2" xfId="2"/>
    <cellStyle name="Normal 3 3" xfId="155"/>
    <cellStyle name="Normal 4" xfId="156"/>
    <cellStyle name="RowLevel_1" xfId="1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47625</xdr:rowOff>
    </xdr:from>
    <xdr:to>
      <xdr:col>1</xdr:col>
      <xdr:colOff>371475</xdr:colOff>
      <xdr:row>0</xdr:row>
      <xdr:rowOff>590550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6381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82"/>
  <sheetViews>
    <sheetView tabSelected="1" topLeftCell="C27" zoomScale="85" zoomScaleNormal="85" workbookViewId="0">
      <selection activeCell="G24" sqref="G24"/>
    </sheetView>
  </sheetViews>
  <sheetFormatPr defaultRowHeight="15" x14ac:dyDescent="0.25"/>
  <cols>
    <col min="1" max="1" width="5" style="4" customWidth="1"/>
    <col min="2" max="2" width="13.140625" style="4" customWidth="1"/>
    <col min="3" max="3" width="27.42578125" style="4" customWidth="1"/>
    <col min="4" max="4" width="22.28515625" style="4" customWidth="1"/>
    <col min="5" max="5" width="13.140625" style="4" customWidth="1"/>
    <col min="6" max="6" width="29.42578125" style="4" customWidth="1"/>
    <col min="7" max="7" width="23.7109375" style="4" customWidth="1"/>
    <col min="8" max="8" width="19.85546875" style="4" customWidth="1"/>
    <col min="9" max="9" width="31.28515625" style="4" customWidth="1"/>
    <col min="10" max="10" width="24.28515625" style="4" customWidth="1"/>
    <col min="11" max="11" width="15" style="4" customWidth="1"/>
    <col min="12" max="12" width="13.42578125" style="4" customWidth="1"/>
    <col min="13" max="13" width="17" style="4" customWidth="1"/>
    <col min="14" max="14" width="15.42578125" style="4" customWidth="1"/>
    <col min="15" max="15" width="12" style="4" bestFit="1" customWidth="1"/>
    <col min="16" max="16384" width="9.140625" style="4"/>
  </cols>
  <sheetData>
    <row r="1" spans="1:12" ht="48.75" customHeight="1" x14ac:dyDescent="0.25">
      <c r="A1" s="1"/>
      <c r="B1" s="1"/>
      <c r="C1" s="1"/>
      <c r="D1" s="1"/>
      <c r="E1" s="1"/>
      <c r="F1" s="1"/>
      <c r="G1" s="2"/>
      <c r="H1" s="2"/>
      <c r="I1" s="3"/>
      <c r="J1" s="100" t="s">
        <v>102</v>
      </c>
      <c r="K1" s="100"/>
    </row>
    <row r="2" spans="1:12" ht="18" x14ac:dyDescent="0.25">
      <c r="A2" s="102" t="s">
        <v>0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6"/>
    </row>
    <row r="3" spans="1:12" ht="18" x14ac:dyDescent="0.25">
      <c r="A3" s="102" t="s">
        <v>1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6"/>
    </row>
    <row r="4" spans="1:12" ht="18" x14ac:dyDescent="0.25">
      <c r="A4" s="102" t="s">
        <v>62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6"/>
    </row>
    <row r="5" spans="1:12" ht="18" x14ac:dyDescent="0.25">
      <c r="A5" s="102" t="s">
        <v>103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6"/>
    </row>
    <row r="6" spans="1:12" ht="18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6"/>
    </row>
    <row r="7" spans="1:12" ht="18" customHeight="1" x14ac:dyDescent="0.25">
      <c r="A7" s="103" t="s">
        <v>65</v>
      </c>
      <c r="B7" s="104"/>
      <c r="C7" s="104"/>
      <c r="D7" s="105"/>
      <c r="E7" s="103" t="s">
        <v>87</v>
      </c>
      <c r="F7" s="104"/>
      <c r="G7" s="105"/>
      <c r="H7" s="106" t="s">
        <v>66</v>
      </c>
      <c r="I7" s="108" t="s">
        <v>67</v>
      </c>
      <c r="J7" s="109"/>
      <c r="K7" s="110"/>
      <c r="L7" s="7"/>
    </row>
    <row r="8" spans="1:12" ht="37.5" customHeight="1" x14ac:dyDescent="0.25">
      <c r="A8" s="8" t="s">
        <v>2</v>
      </c>
      <c r="B8" s="9" t="s">
        <v>3</v>
      </c>
      <c r="C8" s="10" t="s">
        <v>63</v>
      </c>
      <c r="D8" s="11" t="s">
        <v>104</v>
      </c>
      <c r="E8" s="9" t="s">
        <v>3</v>
      </c>
      <c r="F8" s="10" t="s">
        <v>63</v>
      </c>
      <c r="G8" s="12" t="s">
        <v>64</v>
      </c>
      <c r="H8" s="107"/>
      <c r="I8" s="111"/>
      <c r="J8" s="112"/>
      <c r="K8" s="113"/>
    </row>
    <row r="9" spans="1:12" ht="29.25" customHeight="1" x14ac:dyDescent="0.25">
      <c r="A9" s="13"/>
      <c r="B9" s="14">
        <v>4</v>
      </c>
      <c r="C9" s="15" t="s">
        <v>38</v>
      </c>
      <c r="D9" s="16"/>
      <c r="E9" s="14">
        <v>8</v>
      </c>
      <c r="F9" s="17" t="s">
        <v>68</v>
      </c>
      <c r="G9" s="16"/>
      <c r="H9" s="18">
        <f>D9-G9</f>
        <v>0</v>
      </c>
      <c r="I9" s="24"/>
      <c r="J9" s="38"/>
      <c r="K9" s="19"/>
    </row>
    <row r="10" spans="1:12" ht="30.75" customHeight="1" x14ac:dyDescent="0.25">
      <c r="A10" s="13"/>
      <c r="B10" s="14">
        <v>4.0999999999999996</v>
      </c>
      <c r="C10" s="15" t="s">
        <v>40</v>
      </c>
      <c r="D10" s="16"/>
      <c r="E10" s="14">
        <v>8.1</v>
      </c>
      <c r="F10" s="17" t="s">
        <v>69</v>
      </c>
      <c r="G10" s="16"/>
      <c r="H10" s="18">
        <f>D10-G10</f>
        <v>0</v>
      </c>
      <c r="I10" s="26"/>
      <c r="J10" s="95"/>
      <c r="K10" s="19"/>
    </row>
    <row r="11" spans="1:12" ht="31.5" customHeight="1" x14ac:dyDescent="0.25">
      <c r="A11" s="13"/>
      <c r="B11" s="21" t="s">
        <v>39</v>
      </c>
      <c r="C11" s="22" t="s">
        <v>41</v>
      </c>
      <c r="D11" s="23">
        <v>0</v>
      </c>
      <c r="E11" s="21" t="s">
        <v>73</v>
      </c>
      <c r="F11" s="22" t="s">
        <v>70</v>
      </c>
      <c r="G11" s="23">
        <v>0</v>
      </c>
      <c r="H11" s="20">
        <f t="shared" ref="H11:H16" si="0">D11-G11</f>
        <v>0</v>
      </c>
      <c r="I11" s="24"/>
      <c r="J11" s="20"/>
      <c r="K11" s="25"/>
    </row>
    <row r="12" spans="1:12" ht="36" customHeight="1" x14ac:dyDescent="0.25">
      <c r="A12" s="13"/>
      <c r="B12" s="21" t="s">
        <v>42</v>
      </c>
      <c r="C12" s="22" t="s">
        <v>45</v>
      </c>
      <c r="D12" s="23">
        <v>0</v>
      </c>
      <c r="E12" s="21" t="s">
        <v>74</v>
      </c>
      <c r="F12" s="22" t="s">
        <v>71</v>
      </c>
      <c r="G12" s="23">
        <v>0</v>
      </c>
      <c r="H12" s="20">
        <f t="shared" si="0"/>
        <v>0</v>
      </c>
      <c r="I12" s="26"/>
      <c r="J12" s="20"/>
      <c r="K12" s="27"/>
    </row>
    <row r="13" spans="1:12" ht="54.75" customHeight="1" x14ac:dyDescent="0.25">
      <c r="A13" s="13"/>
      <c r="B13" s="21" t="s">
        <v>43</v>
      </c>
      <c r="C13" s="22" t="s">
        <v>46</v>
      </c>
      <c r="D13" s="23">
        <v>0</v>
      </c>
      <c r="E13" s="21" t="s">
        <v>75</v>
      </c>
      <c r="F13" s="22" t="s">
        <v>72</v>
      </c>
      <c r="G13" s="23">
        <v>0</v>
      </c>
      <c r="H13" s="20">
        <f t="shared" si="0"/>
        <v>0</v>
      </c>
      <c r="I13" s="24"/>
      <c r="J13" s="28"/>
      <c r="K13" s="25"/>
    </row>
    <row r="14" spans="1:12" ht="50.25" customHeight="1" x14ac:dyDescent="0.25">
      <c r="A14" s="13"/>
      <c r="B14" s="21" t="s">
        <v>44</v>
      </c>
      <c r="C14" s="29" t="s">
        <v>47</v>
      </c>
      <c r="D14" s="23">
        <v>0</v>
      </c>
      <c r="E14" s="21" t="s">
        <v>76</v>
      </c>
      <c r="F14" s="29" t="s">
        <v>77</v>
      </c>
      <c r="G14" s="23">
        <v>0</v>
      </c>
      <c r="H14" s="20">
        <f t="shared" si="0"/>
        <v>0</v>
      </c>
      <c r="I14" s="26"/>
      <c r="J14" s="30"/>
      <c r="K14" s="31"/>
    </row>
    <row r="15" spans="1:12" ht="33" customHeight="1" x14ac:dyDescent="0.25">
      <c r="A15" s="8"/>
      <c r="B15" s="51"/>
      <c r="C15" s="34" t="s">
        <v>48</v>
      </c>
      <c r="D15" s="40"/>
      <c r="E15" s="51"/>
      <c r="F15" s="34" t="s">
        <v>86</v>
      </c>
      <c r="G15" s="40"/>
      <c r="H15" s="18"/>
      <c r="I15" s="32"/>
      <c r="J15" s="83"/>
      <c r="K15" s="83"/>
    </row>
    <row r="16" spans="1:12" ht="25.5" customHeight="1" x14ac:dyDescent="0.25">
      <c r="A16" s="13"/>
      <c r="B16" s="13"/>
      <c r="C16" s="29"/>
      <c r="D16" s="28"/>
      <c r="E16" s="13"/>
      <c r="F16" s="29"/>
      <c r="G16" s="28"/>
      <c r="H16" s="20">
        <f t="shared" si="0"/>
        <v>0</v>
      </c>
      <c r="I16" s="32"/>
      <c r="J16" s="33"/>
      <c r="K16" s="33"/>
    </row>
    <row r="17" spans="1:15" ht="36" customHeight="1" x14ac:dyDescent="0.25">
      <c r="A17" s="13"/>
      <c r="B17" s="51">
        <v>5</v>
      </c>
      <c r="C17" s="34" t="s">
        <v>4</v>
      </c>
      <c r="D17" s="40">
        <f>D18+D26</f>
        <v>5283745688</v>
      </c>
      <c r="E17" s="51">
        <v>9</v>
      </c>
      <c r="F17" s="34" t="s">
        <v>5</v>
      </c>
      <c r="G17" s="40">
        <f>G18+G26</f>
        <v>5284941530</v>
      </c>
      <c r="H17" s="18">
        <f>D17-G17</f>
        <v>-1195842</v>
      </c>
      <c r="I17" s="32"/>
      <c r="J17" s="33"/>
      <c r="K17" s="33"/>
    </row>
    <row r="18" spans="1:15" ht="37.5" customHeight="1" x14ac:dyDescent="0.25">
      <c r="A18" s="13"/>
      <c r="B18" s="51">
        <v>5.0999999999999996</v>
      </c>
      <c r="C18" s="34" t="s">
        <v>6</v>
      </c>
      <c r="D18" s="40">
        <f>SUM(D19:D23)</f>
        <v>5265623688</v>
      </c>
      <c r="E18" s="41" t="s">
        <v>78</v>
      </c>
      <c r="F18" s="34" t="s">
        <v>7</v>
      </c>
      <c r="G18" s="40">
        <f>SUM(G19:G23)</f>
        <v>5284941530</v>
      </c>
      <c r="H18" s="18">
        <f>D18-G18</f>
        <v>-19317842</v>
      </c>
      <c r="I18" s="37"/>
      <c r="J18" s="33"/>
      <c r="K18" s="33"/>
    </row>
    <row r="19" spans="1:15" ht="50.25" customHeight="1" x14ac:dyDescent="0.25">
      <c r="A19" s="13"/>
      <c r="B19" s="36" t="s">
        <v>8</v>
      </c>
      <c r="C19" s="29" t="s">
        <v>49</v>
      </c>
      <c r="D19" s="28">
        <v>3603129035</v>
      </c>
      <c r="E19" s="36" t="s">
        <v>9</v>
      </c>
      <c r="F19" s="29" t="s">
        <v>80</v>
      </c>
      <c r="G19" s="28">
        <v>3603129035</v>
      </c>
      <c r="H19" s="20">
        <f>D19-G19</f>
        <v>0</v>
      </c>
      <c r="I19" s="96"/>
      <c r="J19" s="97"/>
      <c r="K19" s="33"/>
      <c r="L19" s="91">
        <f>J22+J21+J20</f>
        <v>-19317842</v>
      </c>
      <c r="M19" s="93">
        <f>H20-L19</f>
        <v>0</v>
      </c>
    </row>
    <row r="20" spans="1:15" ht="33.75" customHeight="1" x14ac:dyDescent="0.25">
      <c r="A20" s="13"/>
      <c r="B20" s="52" t="s">
        <v>10</v>
      </c>
      <c r="C20" s="29" t="s">
        <v>50</v>
      </c>
      <c r="D20" s="28">
        <v>1662494653</v>
      </c>
      <c r="E20" s="36" t="s">
        <v>11</v>
      </c>
      <c r="F20" s="29" t="s">
        <v>81</v>
      </c>
      <c r="G20" s="28">
        <v>1681812495</v>
      </c>
      <c r="H20" s="20">
        <f>D20-G20</f>
        <v>-19317842</v>
      </c>
      <c r="I20" s="86" t="s">
        <v>98</v>
      </c>
      <c r="J20" s="90">
        <v>-19288568</v>
      </c>
      <c r="K20" s="33"/>
      <c r="M20" s="86" t="s">
        <v>89</v>
      </c>
      <c r="N20" s="87">
        <f>107498541-108330491</f>
        <v>-831950</v>
      </c>
    </row>
    <row r="21" spans="1:15" ht="33.75" customHeight="1" x14ac:dyDescent="0.25">
      <c r="A21" s="13"/>
      <c r="B21" s="52" t="s">
        <v>51</v>
      </c>
      <c r="C21" s="29" t="s">
        <v>52</v>
      </c>
      <c r="D21" s="28">
        <v>0</v>
      </c>
      <c r="E21" s="36" t="s">
        <v>79</v>
      </c>
      <c r="F21" s="29" t="s">
        <v>88</v>
      </c>
      <c r="G21" s="28">
        <v>0</v>
      </c>
      <c r="H21" s="20">
        <f t="shared" ref="H21" si="1">D21-G21</f>
        <v>0</v>
      </c>
      <c r="I21" s="88" t="s">
        <v>106</v>
      </c>
      <c r="J21" s="92">
        <v>7640076</v>
      </c>
      <c r="K21" s="33"/>
      <c r="M21" s="86" t="s">
        <v>90</v>
      </c>
      <c r="N21" s="87">
        <f>18576200-20506650</f>
        <v>-1930450</v>
      </c>
    </row>
    <row r="22" spans="1:15" ht="58.5" customHeight="1" x14ac:dyDescent="0.25">
      <c r="A22" s="13"/>
      <c r="B22" s="52"/>
      <c r="C22" s="29"/>
      <c r="D22" s="28"/>
      <c r="E22" s="36" t="s">
        <v>18</v>
      </c>
      <c r="F22" s="29" t="s">
        <v>82</v>
      </c>
      <c r="G22" s="28"/>
      <c r="H22" s="20"/>
      <c r="I22" s="88" t="s">
        <v>107</v>
      </c>
      <c r="J22" s="94">
        <f>-7669350</f>
        <v>-7669350</v>
      </c>
      <c r="K22" s="33"/>
      <c r="M22" s="88" t="s">
        <v>91</v>
      </c>
      <c r="N22" s="87">
        <f>1494000-1485000</f>
        <v>9000</v>
      </c>
    </row>
    <row r="23" spans="1:15" ht="33.75" customHeight="1" x14ac:dyDescent="0.25">
      <c r="A23" s="13"/>
      <c r="B23" s="52"/>
      <c r="C23" s="29"/>
      <c r="D23" s="28"/>
      <c r="E23" s="36" t="s">
        <v>19</v>
      </c>
      <c r="F23" s="29" t="s">
        <v>83</v>
      </c>
      <c r="G23" s="28">
        <v>0</v>
      </c>
      <c r="H23" s="20"/>
      <c r="I23" s="88"/>
      <c r="J23" s="87"/>
      <c r="K23" s="33"/>
      <c r="M23" s="88" t="s">
        <v>92</v>
      </c>
      <c r="N23" s="87">
        <f>13728735-13849935</f>
        <v>-121200</v>
      </c>
    </row>
    <row r="24" spans="1:15" ht="33.75" customHeight="1" x14ac:dyDescent="0.25">
      <c r="A24" s="13"/>
      <c r="B24" s="52"/>
      <c r="C24" s="34" t="s">
        <v>53</v>
      </c>
      <c r="D24" s="28">
        <f>D18</f>
        <v>5265623688</v>
      </c>
      <c r="E24" s="36"/>
      <c r="F24" s="34" t="s">
        <v>84</v>
      </c>
      <c r="G24" s="28"/>
      <c r="H24" s="20"/>
      <c r="I24" s="88"/>
      <c r="J24" s="87"/>
      <c r="K24" s="33"/>
      <c r="M24" s="88" t="s">
        <v>93</v>
      </c>
      <c r="N24" s="87">
        <f>21716300-20506100</f>
        <v>1210200</v>
      </c>
      <c r="O24" s="93">
        <f>SUM(N21:N24)</f>
        <v>-832450</v>
      </c>
    </row>
    <row r="25" spans="1:15" ht="21.75" customHeight="1" x14ac:dyDescent="0.25">
      <c r="A25" s="13"/>
      <c r="B25" s="36"/>
      <c r="C25" s="39"/>
      <c r="D25" s="40"/>
      <c r="E25" s="41"/>
      <c r="F25" s="11"/>
      <c r="G25" s="42"/>
      <c r="H25" s="18"/>
      <c r="I25" s="43"/>
      <c r="J25" s="89"/>
      <c r="K25" s="33"/>
      <c r="M25" s="43" t="s">
        <v>94</v>
      </c>
      <c r="N25" s="89">
        <f>936494196-929291779</f>
        <v>7202417</v>
      </c>
    </row>
    <row r="26" spans="1:15" ht="44.1" customHeight="1" x14ac:dyDescent="0.25">
      <c r="A26" s="13"/>
      <c r="B26" s="51">
        <v>5.2</v>
      </c>
      <c r="C26" s="34" t="s">
        <v>12</v>
      </c>
      <c r="D26" s="40">
        <f>SUM(D27:D31)</f>
        <v>18122000</v>
      </c>
      <c r="E26" s="41"/>
      <c r="F26" s="34"/>
      <c r="G26" s="40">
        <f>G27+G35</f>
        <v>0</v>
      </c>
      <c r="H26" s="18">
        <f>D26-G26</f>
        <v>18122000</v>
      </c>
      <c r="I26" s="28"/>
      <c r="J26" s="44"/>
      <c r="K26" s="45"/>
      <c r="M26" s="28" t="s">
        <v>95</v>
      </c>
      <c r="N26" s="44">
        <f>3554584-2868363</f>
        <v>686221</v>
      </c>
    </row>
    <row r="27" spans="1:15" ht="36.950000000000003" customHeight="1" x14ac:dyDescent="0.25">
      <c r="A27" s="13"/>
      <c r="B27" s="36" t="s">
        <v>13</v>
      </c>
      <c r="C27" s="29" t="s">
        <v>54</v>
      </c>
      <c r="D27" s="40"/>
      <c r="E27" s="41"/>
      <c r="F27" s="34"/>
      <c r="G27" s="40"/>
      <c r="H27" s="18"/>
      <c r="I27" s="28"/>
      <c r="J27" s="44"/>
      <c r="K27" s="32"/>
      <c r="M27" s="28" t="s">
        <v>96</v>
      </c>
      <c r="N27" s="44">
        <f>36771241-30255045</f>
        <v>6516196</v>
      </c>
    </row>
    <row r="28" spans="1:15" ht="45" customHeight="1" x14ac:dyDescent="0.25">
      <c r="A28" s="13"/>
      <c r="B28" s="36" t="s">
        <v>14</v>
      </c>
      <c r="C28" s="29" t="s">
        <v>55</v>
      </c>
      <c r="D28" s="85">
        <v>18122000</v>
      </c>
      <c r="E28" s="36"/>
      <c r="F28" s="29"/>
      <c r="G28" s="40">
        <f>G29+G37</f>
        <v>0</v>
      </c>
      <c r="H28" s="20">
        <f>D28-G28</f>
        <v>18122000</v>
      </c>
      <c r="I28" s="98" t="s">
        <v>99</v>
      </c>
      <c r="J28" s="99"/>
      <c r="K28" s="32"/>
      <c r="M28" s="28" t="s">
        <v>97</v>
      </c>
      <c r="N28" s="44">
        <f>23078396-15215030</f>
        <v>7863366</v>
      </c>
    </row>
    <row r="29" spans="1:15" ht="32.1" customHeight="1" x14ac:dyDescent="0.25">
      <c r="A29" s="13"/>
      <c r="B29" s="36" t="s">
        <v>15</v>
      </c>
      <c r="C29" s="29" t="s">
        <v>56</v>
      </c>
      <c r="D29" s="28"/>
      <c r="E29" s="36"/>
      <c r="F29" s="29"/>
      <c r="G29" s="28"/>
      <c r="H29" s="20"/>
      <c r="I29" s="35"/>
      <c r="J29" s="46"/>
      <c r="K29" s="32"/>
      <c r="M29" s="35"/>
      <c r="N29" s="46">
        <f>SUM(N21:N28)</f>
        <v>21435750</v>
      </c>
    </row>
    <row r="30" spans="1:15" ht="32.1" customHeight="1" x14ac:dyDescent="0.25">
      <c r="A30" s="13"/>
      <c r="B30" s="36" t="s">
        <v>16</v>
      </c>
      <c r="C30" s="29" t="s">
        <v>57</v>
      </c>
      <c r="D30" s="28"/>
      <c r="E30" s="36"/>
      <c r="F30" s="29"/>
      <c r="G30" s="28"/>
      <c r="H30" s="20"/>
      <c r="I30" s="28"/>
      <c r="J30" s="44"/>
      <c r="K30" s="37"/>
    </row>
    <row r="31" spans="1:15" ht="27.95" customHeight="1" x14ac:dyDescent="0.25">
      <c r="A31" s="13"/>
      <c r="B31" s="36" t="s">
        <v>17</v>
      </c>
      <c r="C31" s="29" t="s">
        <v>58</v>
      </c>
      <c r="D31" s="85"/>
      <c r="E31" s="36"/>
      <c r="F31" s="29"/>
      <c r="G31" s="28"/>
      <c r="H31" s="20"/>
      <c r="I31" s="28"/>
      <c r="J31" s="47"/>
      <c r="K31" s="38"/>
    </row>
    <row r="32" spans="1:15" ht="18.75" customHeight="1" x14ac:dyDescent="0.25">
      <c r="A32" s="13"/>
      <c r="B32" s="13"/>
      <c r="C32" s="84" t="s">
        <v>59</v>
      </c>
      <c r="D32" s="55">
        <f>D26</f>
        <v>18122000</v>
      </c>
      <c r="E32" s="55">
        <f t="shared" ref="E32" si="2">E26</f>
        <v>0</v>
      </c>
      <c r="F32" s="55"/>
      <c r="G32" s="55"/>
      <c r="H32" s="55"/>
      <c r="I32" s="35"/>
      <c r="J32" s="49"/>
      <c r="K32" s="49"/>
      <c r="L32" s="7"/>
    </row>
    <row r="33" spans="1:13" ht="39" customHeight="1" x14ac:dyDescent="0.25">
      <c r="A33" s="13"/>
      <c r="B33" s="13"/>
      <c r="C33" s="84" t="s">
        <v>60</v>
      </c>
      <c r="D33" s="55">
        <f>D18+D26</f>
        <v>5283745688</v>
      </c>
      <c r="E33" s="55"/>
      <c r="F33" s="84" t="s">
        <v>85</v>
      </c>
      <c r="G33" s="55">
        <f>G18+G26</f>
        <v>5284941530</v>
      </c>
      <c r="H33" s="55">
        <f>D33-G33</f>
        <v>-1195842</v>
      </c>
      <c r="I33" s="35"/>
      <c r="J33" s="49"/>
      <c r="K33" s="49"/>
      <c r="L33" s="7"/>
    </row>
    <row r="34" spans="1:13" ht="39" customHeight="1" x14ac:dyDescent="0.25">
      <c r="A34" s="13"/>
      <c r="B34" s="13"/>
      <c r="C34" s="84" t="s">
        <v>61</v>
      </c>
      <c r="D34" s="55">
        <f>-D33</f>
        <v>-5283745688</v>
      </c>
      <c r="E34" s="55"/>
      <c r="F34" s="84" t="s">
        <v>61</v>
      </c>
      <c r="G34" s="55">
        <f>-G33</f>
        <v>-5284941530</v>
      </c>
      <c r="H34" s="55"/>
      <c r="I34" s="35"/>
      <c r="J34" s="49"/>
      <c r="K34" s="49"/>
      <c r="L34" s="7"/>
    </row>
    <row r="35" spans="1:13" ht="20.25" customHeight="1" x14ac:dyDescent="0.25">
      <c r="A35" s="13"/>
      <c r="B35" s="13"/>
      <c r="C35" s="50"/>
      <c r="D35" s="53"/>
      <c r="E35" s="53"/>
      <c r="F35" s="53"/>
      <c r="G35" s="54"/>
      <c r="H35" s="48"/>
      <c r="I35" s="35"/>
      <c r="J35" s="49"/>
      <c r="K35" s="49"/>
      <c r="L35" s="7"/>
    </row>
    <row r="36" spans="1:13" x14ac:dyDescent="0.25">
      <c r="A36" s="56"/>
      <c r="B36" s="56"/>
      <c r="C36" s="56"/>
      <c r="D36" s="56"/>
      <c r="E36" s="56"/>
      <c r="F36" s="56"/>
      <c r="G36" s="56"/>
      <c r="H36" s="7"/>
      <c r="I36" s="7"/>
      <c r="J36" s="7"/>
      <c r="K36" s="7"/>
      <c r="L36" s="7"/>
    </row>
    <row r="37" spans="1:13" ht="15.75" x14ac:dyDescent="0.25">
      <c r="A37" s="56"/>
      <c r="B37" s="56"/>
      <c r="C37" s="56"/>
      <c r="D37" s="56"/>
      <c r="E37" s="57"/>
      <c r="F37" s="58"/>
      <c r="G37" s="58"/>
      <c r="H37" s="58"/>
      <c r="I37" s="114" t="s">
        <v>105</v>
      </c>
      <c r="J37" s="114"/>
      <c r="K37" s="115"/>
      <c r="L37" s="7"/>
    </row>
    <row r="38" spans="1:13" ht="15.75" x14ac:dyDescent="0.25">
      <c r="A38" s="7"/>
      <c r="B38" s="7"/>
      <c r="C38" s="7"/>
      <c r="D38" s="7"/>
      <c r="E38" s="7"/>
      <c r="F38" s="59"/>
      <c r="G38" s="59"/>
      <c r="H38" s="58"/>
      <c r="I38" s="101" t="s">
        <v>20</v>
      </c>
      <c r="J38" s="101"/>
      <c r="K38" s="101"/>
      <c r="L38" s="7"/>
    </row>
    <row r="39" spans="1:13" ht="15.75" x14ac:dyDescent="0.25">
      <c r="A39" s="7"/>
      <c r="B39" s="7"/>
      <c r="C39" s="7"/>
      <c r="D39" s="7"/>
      <c r="E39" s="60"/>
      <c r="F39" s="61"/>
      <c r="G39" s="59"/>
      <c r="H39" s="59"/>
      <c r="I39" s="101" t="s">
        <v>21</v>
      </c>
      <c r="J39" s="101"/>
      <c r="K39" s="101"/>
      <c r="L39" s="7"/>
    </row>
    <row r="40" spans="1:13" x14ac:dyDescent="0.25">
      <c r="A40" s="7"/>
      <c r="B40" s="7"/>
      <c r="C40" s="7"/>
      <c r="D40" s="7"/>
      <c r="E40" s="62"/>
      <c r="F40" s="63"/>
      <c r="G40" s="59"/>
      <c r="H40" s="59"/>
      <c r="I40" s="59"/>
      <c r="J40" s="59"/>
      <c r="K40" s="56"/>
      <c r="L40" s="7"/>
    </row>
    <row r="41" spans="1:13" x14ac:dyDescent="0.25">
      <c r="A41" s="7"/>
      <c r="B41" s="7"/>
      <c r="C41" s="7"/>
      <c r="D41" s="7"/>
      <c r="E41" s="7"/>
      <c r="F41" s="63"/>
      <c r="G41" s="59"/>
      <c r="H41" s="59"/>
      <c r="I41" s="59"/>
      <c r="J41" s="59"/>
      <c r="K41" s="56"/>
      <c r="L41" s="7"/>
    </row>
    <row r="42" spans="1:13" x14ac:dyDescent="0.25">
      <c r="A42" s="7"/>
      <c r="B42" s="116"/>
      <c r="C42" s="116"/>
      <c r="D42" s="116"/>
      <c r="E42" s="116"/>
      <c r="F42" s="60"/>
      <c r="G42" s="64"/>
      <c r="H42" s="59"/>
      <c r="I42" s="64"/>
      <c r="J42" s="59"/>
      <c r="K42" s="65"/>
      <c r="L42" s="59"/>
    </row>
    <row r="43" spans="1:13" x14ac:dyDescent="0.25">
      <c r="A43" s="7"/>
      <c r="B43" s="7"/>
      <c r="C43" s="7"/>
      <c r="D43" s="7"/>
      <c r="E43" s="7"/>
      <c r="F43" s="7"/>
      <c r="G43" s="59"/>
      <c r="H43" s="59"/>
      <c r="I43" s="59"/>
      <c r="J43" s="59"/>
      <c r="K43" s="66"/>
      <c r="L43" s="7"/>
    </row>
    <row r="44" spans="1:13" ht="15.75" x14ac:dyDescent="0.25">
      <c r="A44" s="7"/>
      <c r="B44" s="7"/>
      <c r="C44" s="7"/>
      <c r="D44" s="7"/>
      <c r="E44" s="7"/>
      <c r="F44" s="67"/>
      <c r="G44" s="67"/>
      <c r="H44" s="67"/>
      <c r="I44" s="117" t="s">
        <v>100</v>
      </c>
      <c r="J44" s="117"/>
      <c r="K44" s="117"/>
    </row>
    <row r="45" spans="1:13" ht="15.75" x14ac:dyDescent="0.25">
      <c r="A45" s="7"/>
      <c r="B45" s="7"/>
      <c r="C45" s="7"/>
      <c r="D45" s="7"/>
      <c r="E45" s="7"/>
      <c r="F45" s="68"/>
      <c r="G45" s="68"/>
      <c r="H45" s="68"/>
      <c r="I45" s="101" t="s">
        <v>101</v>
      </c>
      <c r="J45" s="101"/>
      <c r="K45" s="101"/>
    </row>
    <row r="46" spans="1:13" ht="18.75" customHeight="1" thickBot="1" x14ac:dyDescent="3.55">
      <c r="A46" s="69"/>
      <c r="B46" s="69"/>
      <c r="C46" s="69"/>
      <c r="D46" s="69"/>
      <c r="E46" s="69"/>
      <c r="F46" s="70"/>
      <c r="G46" s="70"/>
      <c r="H46" s="71"/>
      <c r="I46" s="72"/>
      <c r="J46" s="71"/>
      <c r="K46" s="71"/>
      <c r="L46" s="71"/>
    </row>
    <row r="47" spans="1:13" x14ac:dyDescent="0.25">
      <c r="A47" s="73" t="s">
        <v>22</v>
      </c>
      <c r="B47" s="73"/>
      <c r="C47" s="73"/>
      <c r="D47" s="73"/>
      <c r="E47" s="73"/>
      <c r="F47" s="73"/>
      <c r="G47" s="73"/>
      <c r="H47" s="74"/>
      <c r="I47" s="75"/>
      <c r="J47" s="75"/>
      <c r="K47" s="76"/>
      <c r="L47" s="77"/>
      <c r="M47" s="71"/>
    </row>
    <row r="48" spans="1:13" x14ac:dyDescent="0.25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7"/>
      <c r="L48" s="77"/>
    </row>
    <row r="51" spans="6:6" x14ac:dyDescent="0.25">
      <c r="F51" s="79"/>
    </row>
    <row r="52" spans="6:6" x14ac:dyDescent="0.25">
      <c r="F52" s="79"/>
    </row>
    <row r="53" spans="6:6" x14ac:dyDescent="0.25">
      <c r="F53" s="79">
        <f>F52-F51</f>
        <v>0</v>
      </c>
    </row>
    <row r="67" spans="5:7" ht="15.75" thickBot="1" x14ac:dyDescent="0.3">
      <c r="E67" s="80" t="s">
        <v>23</v>
      </c>
      <c r="G67" s="80" t="s">
        <v>23</v>
      </c>
    </row>
    <row r="68" spans="5:7" ht="15.75" thickBot="1" x14ac:dyDescent="0.3">
      <c r="E68" s="81" t="s">
        <v>24</v>
      </c>
      <c r="G68" s="81" t="s">
        <v>24</v>
      </c>
    </row>
    <row r="69" spans="5:7" ht="15.75" thickBot="1" x14ac:dyDescent="0.3">
      <c r="E69" s="81" t="s">
        <v>25</v>
      </c>
      <c r="G69" s="81" t="s">
        <v>25</v>
      </c>
    </row>
    <row r="70" spans="5:7" ht="15.75" thickBot="1" x14ac:dyDescent="0.3">
      <c r="E70" s="81" t="s">
        <v>26</v>
      </c>
      <c r="G70" s="81" t="s">
        <v>26</v>
      </c>
    </row>
    <row r="71" spans="5:7" ht="15.75" thickBot="1" x14ac:dyDescent="0.3">
      <c r="E71" s="81" t="s">
        <v>27</v>
      </c>
      <c r="G71" s="81" t="s">
        <v>27</v>
      </c>
    </row>
    <row r="72" spans="5:7" ht="15.75" thickBot="1" x14ac:dyDescent="0.3">
      <c r="E72" s="81" t="s">
        <v>28</v>
      </c>
      <c r="G72" s="81" t="s">
        <v>28</v>
      </c>
    </row>
    <row r="73" spans="5:7" ht="15.75" thickBot="1" x14ac:dyDescent="0.3">
      <c r="E73" s="81" t="s">
        <v>29</v>
      </c>
      <c r="G73" s="81" t="s">
        <v>29</v>
      </c>
    </row>
    <row r="74" spans="5:7" ht="15.75" thickBot="1" x14ac:dyDescent="0.3">
      <c r="E74" s="81" t="s">
        <v>30</v>
      </c>
      <c r="G74" s="81" t="s">
        <v>30</v>
      </c>
    </row>
    <row r="75" spans="5:7" ht="15.75" thickBot="1" x14ac:dyDescent="0.3">
      <c r="E75" s="81" t="s">
        <v>31</v>
      </c>
      <c r="G75" s="81" t="s">
        <v>31</v>
      </c>
    </row>
    <row r="76" spans="5:7" ht="29.25" thickBot="1" x14ac:dyDescent="0.3">
      <c r="E76" s="81" t="s">
        <v>32</v>
      </c>
      <c r="G76" s="81" t="s">
        <v>32</v>
      </c>
    </row>
    <row r="77" spans="5:7" ht="15.75" thickBot="1" x14ac:dyDescent="0.3">
      <c r="E77" s="81" t="s">
        <v>33</v>
      </c>
      <c r="G77" s="81" t="s">
        <v>33</v>
      </c>
    </row>
    <row r="78" spans="5:7" ht="15.75" thickBot="1" x14ac:dyDescent="0.3">
      <c r="E78" s="81" t="s">
        <v>34</v>
      </c>
      <c r="G78" s="81" t="s">
        <v>34</v>
      </c>
    </row>
    <row r="79" spans="5:7" ht="29.25" thickBot="1" x14ac:dyDescent="0.3">
      <c r="E79" s="81" t="s">
        <v>35</v>
      </c>
      <c r="G79" s="81" t="s">
        <v>35</v>
      </c>
    </row>
    <row r="80" spans="5:7" ht="29.25" thickBot="1" x14ac:dyDescent="0.3">
      <c r="E80" s="81" t="s">
        <v>36</v>
      </c>
      <c r="G80" s="81" t="s">
        <v>36</v>
      </c>
    </row>
    <row r="81" spans="5:7" ht="29.25" thickBot="1" x14ac:dyDescent="0.3">
      <c r="E81" s="82" t="s">
        <v>37</v>
      </c>
      <c r="G81" s="82" t="s">
        <v>37</v>
      </c>
    </row>
    <row r="82" spans="5:7" x14ac:dyDescent="0.25">
      <c r="G82" s="4">
        <f>SUM(G67:G80)</f>
        <v>0</v>
      </c>
    </row>
  </sheetData>
  <mergeCells count="17">
    <mergeCell ref="I44:K44"/>
    <mergeCell ref="I19:J19"/>
    <mergeCell ref="I28:J28"/>
    <mergeCell ref="J1:K1"/>
    <mergeCell ref="I45:K45"/>
    <mergeCell ref="A2:K2"/>
    <mergeCell ref="A3:K3"/>
    <mergeCell ref="A4:K4"/>
    <mergeCell ref="A5:K5"/>
    <mergeCell ref="A7:D7"/>
    <mergeCell ref="E7:G7"/>
    <mergeCell ref="H7:H8"/>
    <mergeCell ref="I7:K8"/>
    <mergeCell ref="I37:K37"/>
    <mergeCell ref="I38:K38"/>
    <mergeCell ref="I39:K39"/>
    <mergeCell ref="B42:E42"/>
  </mergeCells>
  <pageMargins left="0.2" right="0" top="0.16" bottom="0.16" header="0.31" footer="0.31"/>
  <pageSetup paperSize="9" scale="60" orientation="landscape" horizontalDpi="4294967293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lampiran 2b</vt:lpstr>
      <vt:lpstr>'lampiran 2b'!Print_Area</vt:lpstr>
      <vt:lpstr>'lampiran 2b'!Print_Titles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arii</dc:creator>
  <cp:lastModifiedBy>User</cp:lastModifiedBy>
  <cp:lastPrinted>2020-07-27T07:04:55Z</cp:lastPrinted>
  <dcterms:created xsi:type="dcterms:W3CDTF">2019-06-26T08:26:17Z</dcterms:created>
  <dcterms:modified xsi:type="dcterms:W3CDTF">2020-07-27T07:08:55Z</dcterms:modified>
</cp:coreProperties>
</file>